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1 2019 Уточн.1 март" sheetId="1" r:id="rId1"/>
  </sheets>
  <definedNames>
    <definedName name="_xlnm.Print_Titles" localSheetId="0">'Прил.1 2019 Уточн.1 март'!$16:$16</definedName>
  </definedNames>
  <calcPr fullCalcOnLoad="1"/>
</workbook>
</file>

<file path=xl/sharedStrings.xml><?xml version="1.0" encoding="utf-8"?>
<sst xmlns="http://schemas.openxmlformats.org/spreadsheetml/2006/main" count="94" uniqueCount="92">
  <si>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</si>
  <si>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</si>
  <si>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</si>
  <si>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</si>
  <si>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</si>
  <si>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</si>
  <si>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</si>
  <si>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</si>
  <si>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БЕЗВОЗМЕЗДНЫЕ ПОСТУПЛЕНИЯ</t>
  </si>
  <si>
    <t>Код бюджетной классификации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</si>
  <si>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</si>
  <si>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</si>
  <si>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</si>
  <si>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</si>
  <si>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</si>
  <si>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</si>
  <si>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</si>
  <si>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</si>
  <si>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ПРОЧИЕ 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</si>
  <si>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</si>
  <si>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</si>
  <si>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Горское</t>
  </si>
  <si>
    <t>Московской области</t>
  </si>
  <si>
    <t>023 111 05025 10 0000 120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</si>
  <si>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</si>
  <si>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План на 2016 год тыс.руб.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</si>
  <si>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</si>
  <si>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</si>
  <si>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</si>
  <si>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</si>
  <si>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Одинцовского муниципального района</t>
  </si>
  <si>
    <t>023 2 02 02999 10 0006 151</t>
  </si>
  <si>
    <t>Прочие субсидии бюджетам сельских поселений (приобретение техники для нужд благоустройства территории)</t>
  </si>
  <si>
    <t xml:space="preserve">Приложение  № 1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</si>
  <si>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</si>
  <si>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</si>
  <si>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</si>
  <si>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</si>
  <si>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Отклонение пл 2017 от пл 2016</t>
  </si>
  <si>
    <t>023 111 09045 10 0001 120</t>
  </si>
  <si>
    <t>000 117 00000 00 0000 000</t>
  </si>
  <si>
    <t>023 111 05035 10 0000 120</t>
  </si>
  <si>
    <t>000 111 00000 00 0000 000</t>
  </si>
  <si>
    <t>Контрольные цифры Минфина</t>
  </si>
  <si>
    <t>отклонение пл 2017 от контр.</t>
  </si>
  <si>
    <t>Ожидаемое 2016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</si>
  <si>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</si>
  <si>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000 1 06 06000 00 0000 110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</si>
  <si>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</si>
  <si>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</si>
  <si>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000 114 00000 00 0000 000</t>
  </si>
  <si>
    <t>023 114 02053 10 0000 410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</si>
  <si>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</si>
  <si>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</si>
  <si>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</si>
  <si>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</si>
  <si>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сельского поселения Горское Одинцовского муниципального района Московской области на 2019 год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</si>
  <si>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</si>
  <si>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</si>
  <si>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</si>
  <si>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023 2 02 35118 10 0000 150</t>
  </si>
  <si>
    <t>023 2 02 40014 10 0001 150</t>
  </si>
  <si>
    <t>023 2 02 40014 10 0005 150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</si>
  <si>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</si>
  <si>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000 2 02 30000 00 0000 150</t>
  </si>
  <si>
    <t>000 2 02 40000 00 0000 150</t>
  </si>
  <si>
    <t>Субвенции бюджетам бюджетной системы Российской Федерации</t>
  </si>
  <si>
    <t>Иные межбюджетные трансферты</t>
  </si>
  <si>
    <t>к решению Совета депутатов</t>
  </si>
  <si>
    <t xml:space="preserve">(Приложение  № 1 </t>
  </si>
  <si>
    <t>от " 13 " декабря  2018г. № 2/50)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</si>
  <si>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</si>
  <si>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</si>
  <si>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023 2 18 60010 10 0000 150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</si>
  <si>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</si>
  <si>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</si>
  <si>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</si>
  <si>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023 2 19 35118 10 0000 150</t>
  </si>
  <si>
    <t>023 2 19 60010 10 0000 150</t>
  </si>
  <si>
    <t>Сумма                     на 2019 год       (тыс. рублей)</t>
  </si>
  <si>
    <t>023 2 02 40014 10 0004 150</t>
  </si>
  <si>
    <t>Одинцовского городского округа</t>
  </si>
  <si>
    <t xml:space="preserve">Заместитель Главы Администрации - </t>
  </si>
  <si>
    <t>094 117 05050 10 0200 180</t>
  </si>
  <si>
    <t>ШТРАФЫ, САНКЦИИ, ВОЗМЕЩЕНИЕ УЩЕРБА</t>
  </si>
  <si>
    <t>Денежные взыскания (штрафы) за нарушение бюджетного законодательства (в части бюджетов сельских поселений)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</si>
  <si>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</si>
  <si>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000 116 00000 00 0000 000</t>
  </si>
  <si>
    <t>094 116 18050 10 0000 140</t>
  </si>
  <si>
    <t>Администрации Одинцовского городского округа                                                                   Л.В. Тарасова</t>
  </si>
  <si>
    <t xml:space="preserve">начальник Финансово-казначейского управления                                                      </t>
  </si>
  <si>
    <t>от " 28 " августа 2019г. №16/8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</si>
</sst>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00"/>
    <numFmt numFmtId="179" formatCode="#,##0.00000"/>
    <numFmt numFmtId="180" formatCode="#,##0.00\ ;[Red]\-#,##0.00"/>
    <numFmt numFmtId="181" formatCode="#,##0.00000\ ;[Red]\-#,##0.0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Border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58" applyNumberFormat="1" applyFont="1" applyFill="1" applyBorder="1" applyAlignment="1">
      <alignment horizontal="justify" vertical="center" wrapText="1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12" xfId="0" applyNumberFormat="1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179" fontId="4" fillId="0" borderId="12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right"/>
    </xf>
    <xf numFmtId="179" fontId="6" fillId="0" borderId="12" xfId="0" applyNumberFormat="1" applyFont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/>
    </xf>
    <xf numFmtId="179" fontId="45" fillId="0" borderId="12" xfId="53" applyNumberFormat="1" applyFont="1" applyFill="1" applyBorder="1" applyAlignment="1" applyProtection="1">
      <alignment horizontal="right" vertical="center" wrapText="1"/>
      <protection/>
    </xf>
    <xf numFmtId="179" fontId="46" fillId="0" borderId="12" xfId="53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left" indent="18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="60" workbookViewId="0" topLeftCell="A50">
      <selection activeCell="B13" sqref="B13"/>
    </sheetView>
  </sheetViews>
  <sheetFormatPr defaultColWidth="9.00390625" defaultRowHeight="15.75"/>
  <cols>
    <col min="1" max="1" width="30.125" style="1" customWidth="1"/>
    <col min="2" max="2" width="62.75390625" style="6" customWidth="1"/>
    <col min="3" max="3" width="13.875" style="2" hidden="1" customWidth="1"/>
    <col min="4" max="4" width="13.125" style="2" hidden="1" customWidth="1"/>
    <col min="5" max="5" width="17.75390625" style="43" customWidth="1"/>
    <col min="6" max="6" width="10.75390625" style="2" hidden="1" customWidth="1"/>
    <col min="7" max="7" width="10.875" style="2" hidden="1" customWidth="1"/>
    <col min="8" max="8" width="10.00390625" style="2" hidden="1" customWidth="1"/>
    <col min="9" max="16384" width="9.00390625" style="2" customWidth="1"/>
  </cols>
  <sheetData>
    <row r="1" spans="2:5" ht="18.75">
      <c r="B1" s="57" t="s">
        <v>33</v>
      </c>
      <c r="C1" s="57"/>
      <c r="D1" s="57"/>
      <c r="E1" s="57"/>
    </row>
    <row r="2" spans="2:5" ht="18.75">
      <c r="B2" s="57" t="s">
        <v>68</v>
      </c>
      <c r="C2" s="57"/>
      <c r="D2" s="57"/>
      <c r="E2" s="57"/>
    </row>
    <row r="3" spans="2:5" ht="18.75">
      <c r="B3" s="57" t="s">
        <v>81</v>
      </c>
      <c r="C3" s="57"/>
      <c r="D3" s="57"/>
      <c r="E3" s="57"/>
    </row>
    <row r="4" spans="2:5" ht="18.75">
      <c r="B4" s="57" t="s">
        <v>22</v>
      </c>
      <c r="C4" s="57"/>
      <c r="D4" s="57"/>
      <c r="E4" s="57"/>
    </row>
    <row r="5" spans="2:5" ht="18.75">
      <c r="B5" s="57" t="s">
        <v>91</v>
      </c>
      <c r="C5" s="57"/>
      <c r="D5" s="57"/>
      <c r="E5" s="57"/>
    </row>
    <row r="7" spans="2:5" ht="18.75">
      <c r="B7" s="57" t="s">
        <v>69</v>
      </c>
      <c r="C7" s="57"/>
      <c r="D7" s="57"/>
      <c r="E7" s="57"/>
    </row>
    <row r="8" spans="2:5" ht="18.75">
      <c r="B8" s="57" t="s">
        <v>68</v>
      </c>
      <c r="C8" s="57"/>
      <c r="D8" s="57"/>
      <c r="E8" s="57"/>
    </row>
    <row r="9" spans="2:5" ht="18.75">
      <c r="B9" s="57" t="s">
        <v>21</v>
      </c>
      <c r="C9" s="57"/>
      <c r="D9" s="57"/>
      <c r="E9" s="57"/>
    </row>
    <row r="10" spans="2:5" ht="18.75">
      <c r="B10" s="57" t="s">
        <v>30</v>
      </c>
      <c r="C10" s="57"/>
      <c r="D10" s="57"/>
      <c r="E10" s="57"/>
    </row>
    <row r="11" spans="2:5" ht="18.75">
      <c r="B11" s="57" t="s">
        <v>22</v>
      </c>
      <c r="C11" s="57"/>
      <c r="D11" s="57"/>
      <c r="E11" s="57"/>
    </row>
    <row r="12" spans="2:5" ht="18.75">
      <c r="B12" s="57" t="s">
        <v>70</v>
      </c>
      <c r="C12" s="57"/>
      <c r="D12" s="57"/>
      <c r="E12" s="57"/>
    </row>
    <row r="13" ht="33.75" customHeight="1"/>
    <row r="14" spans="1:5" ht="78" customHeight="1">
      <c r="A14" s="58" t="s">
        <v>56</v>
      </c>
      <c r="B14" s="58"/>
      <c r="C14" s="58"/>
      <c r="D14" s="58"/>
      <c r="E14" s="58"/>
    </row>
    <row r="15" spans="1:2" ht="26.25" customHeight="1" hidden="1">
      <c r="A15" s="3"/>
      <c r="B15" s="4"/>
    </row>
    <row r="16" spans="1:8" ht="62.25" customHeight="1">
      <c r="A16" s="21" t="s">
        <v>9</v>
      </c>
      <c r="B16" s="21" t="s">
        <v>2</v>
      </c>
      <c r="C16" s="22" t="s">
        <v>25</v>
      </c>
      <c r="D16" s="22" t="s">
        <v>45</v>
      </c>
      <c r="E16" s="44" t="s">
        <v>79</v>
      </c>
      <c r="F16" s="13" t="s">
        <v>43</v>
      </c>
      <c r="G16" s="7" t="s">
        <v>38</v>
      </c>
      <c r="H16" s="11" t="s">
        <v>44</v>
      </c>
    </row>
    <row r="17" spans="1:8" ht="20.25" customHeight="1">
      <c r="A17" s="23" t="s">
        <v>1</v>
      </c>
      <c r="B17" s="24" t="s">
        <v>14</v>
      </c>
      <c r="C17" s="25" t="e">
        <f>C18+C28</f>
        <v>#REF!</v>
      </c>
      <c r="D17" s="25" t="e">
        <f>D18+D28</f>
        <v>#REF!</v>
      </c>
      <c r="E17" s="45">
        <f>E18+E28</f>
        <v>237059</v>
      </c>
      <c r="F17" s="14" t="e">
        <f>F18+F28</f>
        <v>#REF!</v>
      </c>
      <c r="G17" s="12" t="e">
        <f>E17-C17</f>
        <v>#REF!</v>
      </c>
      <c r="H17" s="9" t="e">
        <f>E17-F17</f>
        <v>#REF!</v>
      </c>
    </row>
    <row r="18" spans="1:8" ht="20.25" customHeight="1">
      <c r="A18" s="23"/>
      <c r="B18" s="24" t="s">
        <v>15</v>
      </c>
      <c r="C18" s="25" t="e">
        <f>C19+C23+#REF!</f>
        <v>#REF!</v>
      </c>
      <c r="D18" s="25" t="e">
        <f>D19+D23+#REF!</f>
        <v>#REF!</v>
      </c>
      <c r="E18" s="46">
        <f>E19+E23</f>
        <v>230545</v>
      </c>
      <c r="F18" s="15" t="e">
        <f>F19+F23+#REF!</f>
        <v>#REF!</v>
      </c>
      <c r="G18" s="12" t="e">
        <f aca="true" t="shared" si="0" ref="G18:G53">E18-C18</f>
        <v>#REF!</v>
      </c>
      <c r="H18" s="9" t="e">
        <f aca="true" t="shared" si="1" ref="H18:H53">E18-F18</f>
        <v>#REF!</v>
      </c>
    </row>
    <row r="19" spans="1:8" ht="20.25" customHeight="1">
      <c r="A19" s="23" t="s">
        <v>17</v>
      </c>
      <c r="B19" s="32" t="s">
        <v>11</v>
      </c>
      <c r="C19" s="29">
        <f>C20</f>
        <v>3836</v>
      </c>
      <c r="D19" s="29">
        <f>D20</f>
        <v>7443</v>
      </c>
      <c r="E19" s="47">
        <f>E20</f>
        <v>8635</v>
      </c>
      <c r="F19" s="16">
        <f>F20</f>
        <v>5089</v>
      </c>
      <c r="G19" s="8">
        <f t="shared" si="0"/>
        <v>4799</v>
      </c>
      <c r="H19" s="10">
        <f t="shared" si="1"/>
        <v>3546</v>
      </c>
    </row>
    <row r="20" spans="1:8" ht="18.75">
      <c r="A20" s="23" t="s">
        <v>13</v>
      </c>
      <c r="B20" s="34" t="s">
        <v>12</v>
      </c>
      <c r="C20" s="29">
        <v>3836</v>
      </c>
      <c r="D20" s="29">
        <f>D21+D22</f>
        <v>7443</v>
      </c>
      <c r="E20" s="47">
        <f>E21+E22</f>
        <v>8635</v>
      </c>
      <c r="F20" s="17">
        <v>5089</v>
      </c>
      <c r="G20" s="8">
        <f t="shared" si="0"/>
        <v>4799</v>
      </c>
      <c r="H20" s="10">
        <f t="shared" si="1"/>
        <v>3546</v>
      </c>
    </row>
    <row r="21" spans="1:8" ht="93.75">
      <c r="A21" s="23" t="s">
        <v>34</v>
      </c>
      <c r="B21" s="34" t="s">
        <v>35</v>
      </c>
      <c r="C21" s="29">
        <v>2052</v>
      </c>
      <c r="D21" s="29">
        <v>2176</v>
      </c>
      <c r="E21" s="47">
        <v>2398</v>
      </c>
      <c r="F21" s="17"/>
      <c r="G21" s="8">
        <f t="shared" si="0"/>
        <v>346</v>
      </c>
      <c r="H21" s="10">
        <f t="shared" si="1"/>
        <v>2398</v>
      </c>
    </row>
    <row r="22" spans="1:8" ht="56.25">
      <c r="A22" s="23" t="s">
        <v>36</v>
      </c>
      <c r="B22" s="34" t="s">
        <v>37</v>
      </c>
      <c r="C22" s="29">
        <v>1784</v>
      </c>
      <c r="D22" s="29">
        <v>5267</v>
      </c>
      <c r="E22" s="47">
        <v>6237</v>
      </c>
      <c r="F22" s="17"/>
      <c r="G22" s="8">
        <f t="shared" si="0"/>
        <v>4453</v>
      </c>
      <c r="H22" s="10">
        <f t="shared" si="1"/>
        <v>6237</v>
      </c>
    </row>
    <row r="23" spans="1:8" ht="20.25" customHeight="1">
      <c r="A23" s="23" t="s">
        <v>6</v>
      </c>
      <c r="B23" s="32" t="s">
        <v>3</v>
      </c>
      <c r="C23" s="29">
        <f>C24+C25</f>
        <v>487646</v>
      </c>
      <c r="D23" s="29">
        <f>D24+D25</f>
        <v>255266</v>
      </c>
      <c r="E23" s="47">
        <f>E24+E25</f>
        <v>221910</v>
      </c>
      <c r="F23" s="18">
        <f>F24+F25</f>
        <v>221482</v>
      </c>
      <c r="G23" s="8">
        <f t="shared" si="0"/>
        <v>-265736</v>
      </c>
      <c r="H23" s="10">
        <f t="shared" si="1"/>
        <v>428</v>
      </c>
    </row>
    <row r="24" spans="1:8" ht="58.5" customHeight="1">
      <c r="A24" s="28" t="s">
        <v>10</v>
      </c>
      <c r="B24" s="32" t="s">
        <v>24</v>
      </c>
      <c r="C24" s="29">
        <v>61683</v>
      </c>
      <c r="D24" s="30">
        <v>29094</v>
      </c>
      <c r="E24" s="47">
        <v>32395</v>
      </c>
      <c r="F24" s="17">
        <v>28320</v>
      </c>
      <c r="G24" s="8">
        <f t="shared" si="0"/>
        <v>-29288</v>
      </c>
      <c r="H24" s="10">
        <f t="shared" si="1"/>
        <v>4075</v>
      </c>
    </row>
    <row r="25" spans="1:8" ht="20.25" customHeight="1">
      <c r="A25" s="28" t="s">
        <v>47</v>
      </c>
      <c r="B25" s="35" t="s">
        <v>7</v>
      </c>
      <c r="C25" s="29">
        <f>C26+C27</f>
        <v>425963</v>
      </c>
      <c r="D25" s="31">
        <f>D26+D27</f>
        <v>226172</v>
      </c>
      <c r="E25" s="47">
        <f>E26+E27</f>
        <v>189515</v>
      </c>
      <c r="F25" s="18">
        <v>193162</v>
      </c>
      <c r="G25" s="8">
        <f t="shared" si="0"/>
        <v>-236448</v>
      </c>
      <c r="H25" s="10">
        <f t="shared" si="1"/>
        <v>-3647</v>
      </c>
    </row>
    <row r="26" spans="1:8" ht="40.5" customHeight="1">
      <c r="A26" s="28" t="s">
        <v>28</v>
      </c>
      <c r="B26" s="36" t="s">
        <v>29</v>
      </c>
      <c r="C26" s="29">
        <v>321079</v>
      </c>
      <c r="D26" s="30">
        <v>148261</v>
      </c>
      <c r="E26" s="47">
        <v>103804</v>
      </c>
      <c r="F26" s="17"/>
      <c r="G26" s="8">
        <f t="shared" si="0"/>
        <v>-217275</v>
      </c>
      <c r="H26" s="10">
        <f t="shared" si="1"/>
        <v>103804</v>
      </c>
    </row>
    <row r="27" spans="1:8" ht="41.25" customHeight="1">
      <c r="A27" s="28" t="s">
        <v>27</v>
      </c>
      <c r="B27" s="36" t="s">
        <v>26</v>
      </c>
      <c r="C27" s="29">
        <v>104884</v>
      </c>
      <c r="D27" s="30">
        <v>77911</v>
      </c>
      <c r="E27" s="47">
        <v>85711</v>
      </c>
      <c r="F27" s="17"/>
      <c r="G27" s="8">
        <f t="shared" si="0"/>
        <v>-19173</v>
      </c>
      <c r="H27" s="10">
        <f t="shared" si="1"/>
        <v>85711</v>
      </c>
    </row>
    <row r="28" spans="1:8" ht="20.25" customHeight="1">
      <c r="A28" s="23"/>
      <c r="B28" s="37" t="s">
        <v>16</v>
      </c>
      <c r="C28" s="25" t="e">
        <f>C29+C37</f>
        <v>#REF!</v>
      </c>
      <c r="D28" s="25" t="e">
        <f>D29+D37</f>
        <v>#REF!</v>
      </c>
      <c r="E28" s="46">
        <f>E29+E37+E33+E35</f>
        <v>6514</v>
      </c>
      <c r="F28" s="14" t="e">
        <f>F29+F37</f>
        <v>#REF!</v>
      </c>
      <c r="G28" s="8" t="e">
        <f t="shared" si="0"/>
        <v>#REF!</v>
      </c>
      <c r="H28" s="10" t="e">
        <f t="shared" si="1"/>
        <v>#REF!</v>
      </c>
    </row>
    <row r="29" spans="1:8" ht="60.75" customHeight="1">
      <c r="A29" s="23" t="s">
        <v>42</v>
      </c>
      <c r="B29" s="32" t="s">
        <v>4</v>
      </c>
      <c r="C29" s="26" t="e">
        <f>C30+C31+#REF!</f>
        <v>#REF!</v>
      </c>
      <c r="D29" s="27" t="e">
        <f>D30+D31+#REF!+D32</f>
        <v>#REF!</v>
      </c>
      <c r="E29" s="48">
        <f>E30+E31+E32</f>
        <v>3379</v>
      </c>
      <c r="F29" s="17" t="e">
        <f>F30+F31+#REF!+F32</f>
        <v>#REF!</v>
      </c>
      <c r="G29" s="8" t="e">
        <f t="shared" si="0"/>
        <v>#REF!</v>
      </c>
      <c r="H29" s="10" t="e">
        <f t="shared" si="1"/>
        <v>#REF!</v>
      </c>
    </row>
    <row r="30" spans="1:8" ht="97.5" customHeight="1">
      <c r="A30" s="23" t="s">
        <v>23</v>
      </c>
      <c r="B30" s="32" t="s">
        <v>63</v>
      </c>
      <c r="C30" s="29">
        <v>726</v>
      </c>
      <c r="D30" s="29">
        <v>726</v>
      </c>
      <c r="E30" s="47">
        <v>726</v>
      </c>
      <c r="F30" s="19">
        <v>726</v>
      </c>
      <c r="G30" s="8">
        <f t="shared" si="0"/>
        <v>0</v>
      </c>
      <c r="H30" s="10">
        <f t="shared" si="1"/>
        <v>0</v>
      </c>
    </row>
    <row r="31" spans="1:8" ht="98.25" customHeight="1">
      <c r="A31" s="23" t="s">
        <v>41</v>
      </c>
      <c r="B31" s="32" t="s">
        <v>19</v>
      </c>
      <c r="C31" s="29">
        <v>760</v>
      </c>
      <c r="D31" s="29">
        <v>760</v>
      </c>
      <c r="E31" s="47">
        <v>1924</v>
      </c>
      <c r="F31" s="19">
        <v>0</v>
      </c>
      <c r="G31" s="8">
        <f t="shared" si="0"/>
        <v>1164</v>
      </c>
      <c r="H31" s="10">
        <f t="shared" si="1"/>
        <v>1924</v>
      </c>
    </row>
    <row r="32" spans="1:8" ht="114" customHeight="1">
      <c r="A32" s="23" t="s">
        <v>39</v>
      </c>
      <c r="B32" s="32" t="s">
        <v>59</v>
      </c>
      <c r="C32" s="29"/>
      <c r="D32" s="29">
        <v>404</v>
      </c>
      <c r="E32" s="47">
        <v>729</v>
      </c>
      <c r="F32" s="19"/>
      <c r="G32" s="8">
        <f t="shared" si="0"/>
        <v>729</v>
      </c>
      <c r="H32" s="10">
        <f t="shared" si="1"/>
        <v>729</v>
      </c>
    </row>
    <row r="33" spans="1:8" ht="39" customHeight="1">
      <c r="A33" s="23" t="s">
        <v>50</v>
      </c>
      <c r="B33" s="32" t="s">
        <v>52</v>
      </c>
      <c r="C33" s="29"/>
      <c r="D33" s="29"/>
      <c r="E33" s="47">
        <f>E34</f>
        <v>2933</v>
      </c>
      <c r="F33" s="19"/>
      <c r="G33" s="8"/>
      <c r="H33" s="10"/>
    </row>
    <row r="34" spans="1:8" ht="115.5" customHeight="1">
      <c r="A34" s="23" t="s">
        <v>51</v>
      </c>
      <c r="B34" s="32" t="s">
        <v>53</v>
      </c>
      <c r="C34" s="29"/>
      <c r="D34" s="29"/>
      <c r="E34" s="47">
        <v>2933</v>
      </c>
      <c r="F34" s="19"/>
      <c r="G34" s="8"/>
      <c r="H34" s="10"/>
    </row>
    <row r="35" spans="1:8" ht="26.25" customHeight="1">
      <c r="A35" s="23" t="s">
        <v>87</v>
      </c>
      <c r="B35" s="32" t="s">
        <v>84</v>
      </c>
      <c r="C35" s="29"/>
      <c r="D35" s="29"/>
      <c r="E35" s="47">
        <f>E36</f>
        <v>10</v>
      </c>
      <c r="F35" s="19"/>
      <c r="G35" s="8"/>
      <c r="H35" s="10"/>
    </row>
    <row r="36" spans="1:8" ht="34.5" customHeight="1">
      <c r="A36" s="23" t="s">
        <v>88</v>
      </c>
      <c r="B36" s="32" t="s">
        <v>85</v>
      </c>
      <c r="C36" s="29"/>
      <c r="D36" s="29"/>
      <c r="E36" s="47">
        <v>10</v>
      </c>
      <c r="F36" s="19"/>
      <c r="G36" s="8"/>
      <c r="H36" s="10"/>
    </row>
    <row r="37" spans="1:8" ht="24" customHeight="1">
      <c r="A37" s="23" t="s">
        <v>40</v>
      </c>
      <c r="B37" s="33" t="s">
        <v>18</v>
      </c>
      <c r="C37" s="26">
        <f>C38</f>
        <v>50</v>
      </c>
      <c r="D37" s="26">
        <f>D38</f>
        <v>16</v>
      </c>
      <c r="E37" s="48">
        <f>E38</f>
        <v>192</v>
      </c>
      <c r="F37" s="19">
        <f>F38</f>
        <v>50</v>
      </c>
      <c r="G37" s="8">
        <f t="shared" si="0"/>
        <v>142</v>
      </c>
      <c r="H37" s="10">
        <f t="shared" si="1"/>
        <v>142</v>
      </c>
    </row>
    <row r="38" spans="1:8" ht="59.25" customHeight="1">
      <c r="A38" s="23" t="s">
        <v>83</v>
      </c>
      <c r="B38" s="32" t="s">
        <v>86</v>
      </c>
      <c r="C38" s="26">
        <v>50</v>
      </c>
      <c r="D38" s="26">
        <v>16</v>
      </c>
      <c r="E38" s="48">
        <v>192</v>
      </c>
      <c r="F38" s="19">
        <v>50</v>
      </c>
      <c r="G38" s="8">
        <f t="shared" si="0"/>
        <v>142</v>
      </c>
      <c r="H38" s="10">
        <f t="shared" si="1"/>
        <v>142</v>
      </c>
    </row>
    <row r="39" spans="1:8" ht="20.25" customHeight="1">
      <c r="A39" s="23" t="s">
        <v>0</v>
      </c>
      <c r="B39" s="37" t="s">
        <v>8</v>
      </c>
      <c r="C39" s="25">
        <f>SUM(C40:C43)</f>
        <v>1055.4299999999998</v>
      </c>
      <c r="D39" s="25">
        <f>SUM(D40:D43)</f>
        <v>1055.4299999999998</v>
      </c>
      <c r="E39" s="46">
        <f>E41+E48+E50</f>
        <v>1281.88629</v>
      </c>
      <c r="F39" s="14" t="e">
        <f>#REF!+F43</f>
        <v>#REF!</v>
      </c>
      <c r="G39" s="8">
        <f t="shared" si="0"/>
        <v>226.45629000000008</v>
      </c>
      <c r="H39" s="10" t="e">
        <f t="shared" si="1"/>
        <v>#REF!</v>
      </c>
    </row>
    <row r="40" spans="1:8" ht="56.25" hidden="1">
      <c r="A40" s="23" t="s">
        <v>31</v>
      </c>
      <c r="B40" s="32" t="s">
        <v>32</v>
      </c>
      <c r="C40" s="26">
        <v>786.43</v>
      </c>
      <c r="D40" s="26">
        <v>786.43</v>
      </c>
      <c r="E40" s="49"/>
      <c r="F40" s="20"/>
      <c r="G40" s="8">
        <f t="shared" si="0"/>
        <v>-786.43</v>
      </c>
      <c r="H40" s="10">
        <f t="shared" si="1"/>
        <v>0</v>
      </c>
    </row>
    <row r="41" spans="1:8" ht="60" customHeight="1">
      <c r="A41" s="23" t="s">
        <v>58</v>
      </c>
      <c r="B41" s="32" t="s">
        <v>57</v>
      </c>
      <c r="C41" s="26"/>
      <c r="D41" s="26"/>
      <c r="E41" s="48">
        <f>E42+E44</f>
        <v>1000.8299999999999</v>
      </c>
      <c r="F41" s="20"/>
      <c r="G41" s="8"/>
      <c r="H41" s="10"/>
    </row>
    <row r="42" spans="1:8" ht="42.75" customHeight="1">
      <c r="A42" s="23" t="s">
        <v>64</v>
      </c>
      <c r="B42" s="32" t="s">
        <v>66</v>
      </c>
      <c r="C42" s="26"/>
      <c r="D42" s="26"/>
      <c r="E42" s="49">
        <f>E43</f>
        <v>316</v>
      </c>
      <c r="F42" s="20"/>
      <c r="G42" s="8"/>
      <c r="H42" s="10"/>
    </row>
    <row r="43" spans="1:8" ht="57.75" customHeight="1">
      <c r="A43" s="23" t="s">
        <v>60</v>
      </c>
      <c r="B43" s="33" t="s">
        <v>20</v>
      </c>
      <c r="C43" s="26">
        <v>269</v>
      </c>
      <c r="D43" s="26">
        <v>269</v>
      </c>
      <c r="E43" s="48">
        <v>316</v>
      </c>
      <c r="F43" s="19"/>
      <c r="G43" s="8">
        <f t="shared" si="0"/>
        <v>47</v>
      </c>
      <c r="H43" s="10">
        <f t="shared" si="1"/>
        <v>316</v>
      </c>
    </row>
    <row r="44" spans="1:8" ht="24.75" customHeight="1">
      <c r="A44" s="23" t="s">
        <v>65</v>
      </c>
      <c r="B44" s="33" t="s">
        <v>67</v>
      </c>
      <c r="C44" s="26"/>
      <c r="D44" s="26"/>
      <c r="E44" s="48">
        <f>E45+E46+E47</f>
        <v>684.8299999999999</v>
      </c>
      <c r="F44" s="19"/>
      <c r="G44" s="8"/>
      <c r="H44" s="10"/>
    </row>
    <row r="45" spans="1:8" ht="115.5" customHeight="1">
      <c r="A45" s="23" t="s">
        <v>61</v>
      </c>
      <c r="B45" s="32" t="s">
        <v>46</v>
      </c>
      <c r="C45" s="26"/>
      <c r="D45" s="26"/>
      <c r="E45" s="48">
        <v>363</v>
      </c>
      <c r="F45" s="19"/>
      <c r="G45" s="8"/>
      <c r="H45" s="10"/>
    </row>
    <row r="46" spans="1:8" ht="153" customHeight="1">
      <c r="A46" s="23" t="s">
        <v>80</v>
      </c>
      <c r="B46" s="32" t="s">
        <v>48</v>
      </c>
      <c r="C46" s="26"/>
      <c r="D46" s="26"/>
      <c r="E46" s="48">
        <v>4.99</v>
      </c>
      <c r="F46" s="19"/>
      <c r="G46" s="8"/>
      <c r="H46" s="10"/>
    </row>
    <row r="47" spans="1:8" ht="154.5" customHeight="1">
      <c r="A47" s="23" t="s">
        <v>62</v>
      </c>
      <c r="B47" s="32" t="s">
        <v>49</v>
      </c>
      <c r="C47" s="26"/>
      <c r="D47" s="26"/>
      <c r="E47" s="48">
        <v>316.84</v>
      </c>
      <c r="F47" s="19"/>
      <c r="G47" s="8"/>
      <c r="H47" s="10"/>
    </row>
    <row r="48" spans="1:8" ht="99" customHeight="1">
      <c r="A48" s="23" t="s">
        <v>72</v>
      </c>
      <c r="B48" s="32" t="s">
        <v>71</v>
      </c>
      <c r="C48" s="26"/>
      <c r="D48" s="26"/>
      <c r="E48" s="48">
        <f>E49</f>
        <v>281.59649</v>
      </c>
      <c r="F48" s="19"/>
      <c r="G48" s="8"/>
      <c r="H48" s="10"/>
    </row>
    <row r="49" spans="1:8" ht="81.75" customHeight="1">
      <c r="A49" s="23" t="s">
        <v>73</v>
      </c>
      <c r="B49" s="32" t="s">
        <v>54</v>
      </c>
      <c r="C49" s="26"/>
      <c r="D49" s="26"/>
      <c r="E49" s="50">
        <v>281.59649</v>
      </c>
      <c r="F49" s="19"/>
      <c r="G49" s="8"/>
      <c r="H49" s="10"/>
    </row>
    <row r="50" spans="1:8" ht="61.5" customHeight="1">
      <c r="A50" s="23" t="s">
        <v>75</v>
      </c>
      <c r="B50" s="32" t="s">
        <v>74</v>
      </c>
      <c r="C50" s="26"/>
      <c r="D50" s="26"/>
      <c r="E50" s="50">
        <f>E51+E52</f>
        <v>-0.5402</v>
      </c>
      <c r="F50" s="19"/>
      <c r="G50" s="8"/>
      <c r="H50" s="10"/>
    </row>
    <row r="51" spans="1:8" ht="60.75" customHeight="1">
      <c r="A51" s="23" t="s">
        <v>77</v>
      </c>
      <c r="B51" s="32" t="s">
        <v>76</v>
      </c>
      <c r="C51" s="26"/>
      <c r="D51" s="26"/>
      <c r="E51" s="50">
        <v>-0.0392</v>
      </c>
      <c r="F51" s="19"/>
      <c r="G51" s="8"/>
      <c r="H51" s="10"/>
    </row>
    <row r="52" spans="1:8" ht="62.25" customHeight="1">
      <c r="A52" s="22" t="s">
        <v>78</v>
      </c>
      <c r="B52" s="32" t="s">
        <v>55</v>
      </c>
      <c r="C52" s="26"/>
      <c r="D52" s="26"/>
      <c r="E52" s="51">
        <v>-0.501</v>
      </c>
      <c r="F52" s="19"/>
      <c r="G52" s="8"/>
      <c r="H52" s="10"/>
    </row>
    <row r="53" spans="1:8" s="5" customFormat="1" ht="21" customHeight="1">
      <c r="A53" s="23"/>
      <c r="B53" s="24" t="s">
        <v>5</v>
      </c>
      <c r="C53" s="25" t="e">
        <f>C17+C39</f>
        <v>#REF!</v>
      </c>
      <c r="D53" s="25" t="e">
        <f>D39+D17</f>
        <v>#REF!</v>
      </c>
      <c r="E53" s="46">
        <f>E17+E39</f>
        <v>238340.88629</v>
      </c>
      <c r="F53" s="15" t="e">
        <f>F39+F17</f>
        <v>#REF!</v>
      </c>
      <c r="G53" s="12" t="e">
        <f t="shared" si="0"/>
        <v>#REF!</v>
      </c>
      <c r="H53" s="9" t="e">
        <f t="shared" si="1"/>
        <v>#REF!</v>
      </c>
    </row>
    <row r="54" spans="1:8" s="5" customFormat="1" ht="20.25" customHeight="1">
      <c r="A54" s="38"/>
      <c r="B54" s="39"/>
      <c r="C54" s="40"/>
      <c r="D54" s="40"/>
      <c r="E54" s="52"/>
      <c r="F54" s="41"/>
      <c r="G54" s="42"/>
      <c r="H54" s="41"/>
    </row>
    <row r="55" spans="1:3" ht="18.75">
      <c r="A55" s="55" t="s">
        <v>82</v>
      </c>
      <c r="B55" s="55"/>
      <c r="C55" s="55"/>
    </row>
    <row r="56" spans="1:2" ht="18.75">
      <c r="A56" s="53" t="s">
        <v>90</v>
      </c>
      <c r="B56" s="54"/>
    </row>
    <row r="57" spans="1:5" ht="18.75">
      <c r="A57" s="55" t="s">
        <v>89</v>
      </c>
      <c r="B57" s="55"/>
      <c r="C57" s="55"/>
      <c r="D57" s="56"/>
      <c r="E57" s="56"/>
    </row>
  </sheetData>
  <sheetProtection/>
  <mergeCells count="15">
    <mergeCell ref="B1:E1"/>
    <mergeCell ref="B2:E2"/>
    <mergeCell ref="B3:E3"/>
    <mergeCell ref="B4:E4"/>
    <mergeCell ref="B5:E5"/>
    <mergeCell ref="A14:E14"/>
    <mergeCell ref="B9:E9"/>
    <mergeCell ref="A56:B56"/>
    <mergeCell ref="A55:C55"/>
    <mergeCell ref="A57:E57"/>
    <mergeCell ref="B7:E7"/>
    <mergeCell ref="B8:E8"/>
    <mergeCell ref="B10:E10"/>
    <mergeCell ref="B11:E11"/>
    <mergeCell ref="B12:E12"/>
  </mergeCells>
  <printOptions/>
  <pageMargins left="0.5905511811023623" right="0.3937007874015748" top="0.7086614173228347" bottom="0.31496062992125984" header="0.1968503937007874" footer="0.1968503937007874"/>
  <pageSetup fitToHeight="0" fitToWidth="1" horizontalDpi="600" verticalDpi="600" orientation="portrait" paperSize="9" scale="78" r:id="rId1"/>
  <rowBreaks count="2" manualBreakCount="2">
    <brk id="30" max="4" man="1"/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Харьковская Анна Васильевна</cp:lastModifiedBy>
  <cp:lastPrinted>2019-08-27T07:39:03Z</cp:lastPrinted>
  <dcterms:created xsi:type="dcterms:W3CDTF">2004-10-05T07:40:56Z</dcterms:created>
  <dcterms:modified xsi:type="dcterms:W3CDTF">2019-08-28T06:43:22Z</dcterms:modified>
  <cp:category/>
  <cp:version/>
  <cp:contentType/>
  <cp:contentStatus/>
</cp:coreProperties>
</file>