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1625" windowHeight="6120" tabRatio="948" activeTab="0"/>
  </bookViews>
  <sheets>
    <sheet name="2018" sheetId="1" r:id="rId1"/>
  </sheets>
  <definedNames>
    <definedName name="_xlnm.Print_Area" localSheetId="0">'2018'!$A$1:$E$61</definedName>
  </definedNames>
  <calcPr fullCalcOnLoad="1"/>
</workbook>
</file>

<file path=xl/sharedStrings.xml><?xml version="1.0" encoding="utf-8"?>
<sst xmlns="http://schemas.openxmlformats.org/spreadsheetml/2006/main" count="98" uniqueCount="97">
  <si>
    <t>000 2 00 00000 00 0000 000</t>
  </si>
  <si>
    <t>000 1 00 00000 00 0000 000</t>
  </si>
  <si>
    <t>Наименование доходов</t>
  </si>
  <si>
    <t xml:space="preserve">НАЛОГИ НА ИМУЩЕСТВО  </t>
  </si>
  <si>
    <t>ДОХОДЫ ОТ ИСПОЛЬЗОВАНИЯ ИМУЩЕСТВА, НАХОДЯЩЕГОСЯ В ГОСУДАРСТВЕННОЙ И МУНИЦИПАЛЬНОЙ СОБСТВЕННОСТИ</t>
  </si>
  <si>
    <t>ВСЕГО</t>
  </si>
  <si>
    <t>000 1 06 00000 00 0000 000</t>
  </si>
  <si>
    <t>Земельный налог</t>
  </si>
  <si>
    <t>182 1 06 06000 00 0000 110</t>
  </si>
  <si>
    <t>БЕЗВОЗМЕЗДНЫЕ ПОСТУПЛЕНИЯ</t>
  </si>
  <si>
    <t>Код бюджетной классификации</t>
  </si>
  <si>
    <t>000 1 11 00000 00 0000 000</t>
  </si>
  <si>
    <t>182 1 06 01030 10 0000 110</t>
  </si>
  <si>
    <t>НАЛОГИ НА ПРИБЫЛЬ, ДОХОДЫ</t>
  </si>
  <si>
    <t>Налог на доходы физических лиц</t>
  </si>
  <si>
    <t>182 1 01 02000 01 0000 110</t>
  </si>
  <si>
    <t>НАЛОГОВЫЕ И НЕНАЛОГОВЫЕ ДОХОДЫ</t>
  </si>
  <si>
    <t>НАЛОГОВЫЕ ДОХОДЫ</t>
  </si>
  <si>
    <t>НЕНАЛОГОВЫЕ ДОХОДЫ</t>
  </si>
  <si>
    <t>000 1 01 00000 00 0000 000</t>
  </si>
  <si>
    <t>сельского поселения Ершовское</t>
  </si>
  <si>
    <t>000 1 05 00000 00 0000 000</t>
  </si>
  <si>
    <t>НАЛОГИ НА СОВОКУПНЫЙ ДОХОД</t>
  </si>
  <si>
    <t>182 1 05 03010 01 0000 110</t>
  </si>
  <si>
    <t>Единый сельскохозяйственный налог</t>
  </si>
  <si>
    <t>024 1 11 05075 10 0000 120</t>
  </si>
  <si>
    <t>024 1 11 05035 10 0000 120</t>
  </si>
  <si>
    <t>План на 2016 год тыс.руб.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</si>
  <si>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</si>
  <si>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</si>
  <si>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</si>
  <si>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</si>
  <si>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</si>
  <si>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</si>
  <si>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182 1 06 06033 10 0000 110</t>
  </si>
  <si>
    <t>182 1 06 06043 10 0000 110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</si>
  <si>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 решению вопросов местного значения Одинцовского муниципального района)</t>
  </si>
  <si>
    <t xml:space="preserve">Одинцовского муниципального района </t>
  </si>
  <si>
    <t>Московской области</t>
  </si>
  <si>
    <t>отклонение плана 2017 от 2016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</si>
  <si>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</si>
  <si>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</si>
  <si>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</si>
  <si>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</si>
  <si>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Контрольные цифры Минфина</t>
  </si>
  <si>
    <t>Отклонение пл 2017 от контрольных цифр</t>
  </si>
  <si>
    <t>Ожидаемое 2016</t>
  </si>
  <si>
    <t>к решению Совета депутатов</t>
  </si>
  <si>
    <t>Доходы бюджета сельского поселения Ершовское Одинцовского муниципального района Московской области на 2019 год</t>
  </si>
  <si>
    <t>Сумма доходов на  2019 год тыс.руб.</t>
  </si>
  <si>
    <t>024 2 02 35118 10 0000 150</t>
  </si>
  <si>
    <t>024 2 02 40014 10 0001 150</t>
  </si>
  <si>
    <t>024 2 02 40014 10 0005 150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</si>
  <si>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 Московской области (средства бюджета района))</t>
  </si>
  <si>
    <t>000 2 02 00000 00 0000 000</t>
  </si>
  <si>
    <t>БЕЗВОЗМЕЗДНЫЕ ПОСТУПЛЕНИЯ ОТ ДРУГИХ БЮДЖЕТОВ БЮДЖЕТНОЙ СИСТЕМЫ РОССИЙСКОЙ ФЕДЕРАЦИИ</t>
  </si>
  <si>
    <t>000 202 30000 00 0000 150</t>
  </si>
  <si>
    <t>Субвенции бюджетам бюджетной системы Российской Федерации</t>
  </si>
  <si>
    <t>000 202 40000 00 0000 150</t>
  </si>
  <si>
    <t>Иные межбюджетные трансферты</t>
  </si>
  <si>
    <t>024 2 02 40014 10 0004 150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</si>
  <si>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софинансирование работ по ремонту подъездов МКД в соответствии с государственной программой  Московской области (средства бюджета Московской области))</t>
  </si>
  <si>
    <t>024 202 49999 10 0171 150</t>
  </si>
  <si>
    <t>Прочие межбюджетные трансферты, передаваемые бюджетам сельских поселений (на обустройство контейнерных площадок в целях выполнения муниципальной программы "Формирование современной комфортной городской среды в сельском поселении Ершовское")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</si>
  <si>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</si>
  <si>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</si>
  <si>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</si>
  <si>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024 218 60010 10 0000 150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</si>
  <si>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</si>
  <si>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</si>
  <si>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</si>
  <si>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024 219 35118 10 0000 150</t>
  </si>
  <si>
    <t>024 219 60010 10 0000 150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</si>
  <si>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</si>
  <si>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(Приложение  № 1 </t>
  </si>
  <si>
    <t>000 113 00000 00 0000 000</t>
  </si>
  <si>
    <t>ДОХОДЫ ОТ ОКАЗАНИЯ ПЛАТНЫХ УСЛУГ И КОМПЕНСАЦИИ ЗАТРАТ ГОСУДАРСТВА</t>
  </si>
  <si>
    <t>024 113 02995 10 0001 130</t>
  </si>
  <si>
    <t>000 116 00000 00 0000 000</t>
  </si>
  <si>
    <t>024 116 33050 10 0000 140</t>
  </si>
  <si>
    <t>094  116 18050 10 0000 140</t>
  </si>
  <si>
    <t>024 116 90050 10 0000 140</t>
  </si>
  <si>
    <t>Прочие доходы от компенсации затрат бюджетов сельских поселений (дебиторская задолженность прошлых лет)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</si>
  <si>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</si>
  <si>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</si>
  <si>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Денежные взыскания (штрафы) за нарушение бюджетного законодательства (в части бюджетов сельских поселений)</t>
  </si>
  <si>
    <t>ШТРАФЫ, САНКЦИИ, ВОЗМЕЩЕНИЕ УЩЕРБА</t>
  </si>
  <si>
    <t>Приложение № 1</t>
  </si>
  <si>
    <t>Одинцовского городского округа</t>
  </si>
  <si>
    <t>024 202 49999 10 0191 150</t>
  </si>
  <si>
    <t>Прочие межбюджетные трансферты, передаваемые бюджетам сельских поселений ( на проведение работ по комплексному  благоустройству дворовой территории военного городка №32 деревни Фуньково, квартал Наташино в целях выполнения муниципальной программы "Формирование современной комфортной городской среды в сельском поселении Ершовское")</t>
  </si>
  <si>
    <t xml:space="preserve">от  " 18"  декабря 2018г.№ 1/71)                          </t>
  </si>
  <si>
    <t>Заместитель Главы Администрации -</t>
  </si>
  <si>
    <t>начальник Финансово-казначейского управления</t>
  </si>
  <si>
    <t>Администрации Одинцовского городского округа                                                                Л.В. Тарасова</t>
  </si>
  <si>
    <t>от 28.08.2019  № 17/8</t>
  </si>
  <si>
    <t xml:space="preserve"> к решению Совета депутатов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</si>
</sst>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\ ###\ ###\ ###\ ###\ ##0.00;[Red]\-#\ ###\ ###\ ###\ ###\ ##0.00"/>
    <numFmt numFmtId="179" formatCode="#,##0.00_ ;[Red]\-#,##0.00_ "/>
    <numFmt numFmtId="180" formatCode="#,##0.00000"/>
    <numFmt numFmtId="181" formatCode="#,##0.00000_ ;[Red]\-#,##0.00000\ "/>
    <numFmt numFmtId="182" formatCode="#,##0.00000\ ;[Red]\-#,##0.00000"/>
  </numFmts>
  <fonts count="42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6"/>
      <name val="Times New Roman CYR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5" fillId="0" borderId="0" xfId="0" applyFont="1" applyAlignment="1">
      <alignment horizontal="right" vertical="top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1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3" fontId="6" fillId="0" borderId="12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Border="1" applyAlignment="1">
      <alignment vertical="center"/>
    </xf>
    <xf numFmtId="0" fontId="4" fillId="0" borderId="12" xfId="58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3" fontId="4" fillId="0" borderId="12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80" fontId="6" fillId="0" borderId="12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0" fontId="4" fillId="0" borderId="12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4" fillId="0" borderId="0" xfId="0" applyFont="1" applyFill="1" applyAlignment="1">
      <alignment horizontal="left" vertical="top" wrapText="1" indent="18"/>
    </xf>
    <xf numFmtId="0" fontId="4" fillId="0" borderId="0" xfId="0" applyFont="1" applyAlignment="1">
      <alignment horizontal="left" indent="18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indent="18"/>
    </xf>
    <xf numFmtId="0" fontId="0" fillId="0" borderId="0" xfId="0" applyAlignment="1">
      <alignment horizontal="left" indent="18"/>
    </xf>
    <xf numFmtId="0" fontId="5" fillId="0" borderId="0" xfId="0" applyFont="1" applyAlignment="1">
      <alignment horizontal="left" vertical="top" wrapText="1" indent="18"/>
    </xf>
    <xf numFmtId="0" fontId="4" fillId="0" borderId="0" xfId="0" applyFont="1" applyFill="1" applyAlignment="1">
      <alignment horizontal="left" vertical="top" wrapText="1" indent="18"/>
    </xf>
    <xf numFmtId="0" fontId="5" fillId="0" borderId="0" xfId="0" applyFont="1" applyFill="1" applyAlignment="1">
      <alignment horizontal="left" indent="18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="60" workbookViewId="0" topLeftCell="A1">
      <selection activeCell="B2" sqref="B2:F2"/>
    </sheetView>
  </sheetViews>
  <sheetFormatPr defaultColWidth="9.00390625" defaultRowHeight="15.75"/>
  <cols>
    <col min="1" max="1" width="30.125" style="1" customWidth="1"/>
    <col min="2" max="2" width="65.50390625" style="6" customWidth="1"/>
    <col min="3" max="3" width="13.875" style="2" hidden="1" customWidth="1"/>
    <col min="4" max="4" width="10.875" style="2" hidden="1" customWidth="1"/>
    <col min="5" max="5" width="16.75390625" style="2" customWidth="1"/>
    <col min="6" max="6" width="12.50390625" style="2" hidden="1" customWidth="1"/>
    <col min="7" max="7" width="11.375" style="2" hidden="1" customWidth="1"/>
    <col min="8" max="8" width="13.50390625" style="2" hidden="1" customWidth="1"/>
    <col min="9" max="16384" width="9.00390625" style="2" customWidth="1"/>
  </cols>
  <sheetData>
    <row r="1" spans="2:6" ht="20.25" customHeight="1">
      <c r="B1" s="56" t="s">
        <v>87</v>
      </c>
      <c r="C1" s="56"/>
      <c r="D1" s="56"/>
      <c r="E1" s="56"/>
      <c r="F1" s="56"/>
    </row>
    <row r="2" spans="2:6" ht="21" customHeight="1">
      <c r="B2" s="56" t="s">
        <v>96</v>
      </c>
      <c r="C2" s="56"/>
      <c r="D2" s="56"/>
      <c r="E2" s="56"/>
      <c r="F2" s="56"/>
    </row>
    <row r="3" spans="2:6" ht="18.75">
      <c r="B3" s="56" t="s">
        <v>88</v>
      </c>
      <c r="C3" s="56"/>
      <c r="D3" s="56"/>
      <c r="E3" s="56"/>
      <c r="F3" s="56"/>
    </row>
    <row r="4" spans="2:6" ht="18.75">
      <c r="B4" s="56" t="s">
        <v>38</v>
      </c>
      <c r="C4" s="56"/>
      <c r="D4" s="56"/>
      <c r="E4" s="56"/>
      <c r="F4" s="56"/>
    </row>
    <row r="5" spans="2:6" ht="18.75">
      <c r="B5" s="55" t="s">
        <v>95</v>
      </c>
      <c r="C5" s="55"/>
      <c r="D5" s="55"/>
      <c r="E5" s="55"/>
      <c r="F5" s="55"/>
    </row>
    <row r="6" spans="2:6" ht="18.75">
      <c r="B6" s="46"/>
      <c r="C6" s="47"/>
      <c r="D6" s="47"/>
      <c r="E6" s="47"/>
      <c r="F6" s="47"/>
    </row>
    <row r="7" spans="2:6" ht="18.75">
      <c r="B7" s="52" t="s">
        <v>74</v>
      </c>
      <c r="C7" s="52"/>
      <c r="D7" s="53"/>
      <c r="E7" s="53"/>
      <c r="F7" s="47"/>
    </row>
    <row r="8" spans="2:6" ht="18.75">
      <c r="B8" s="52" t="s">
        <v>47</v>
      </c>
      <c r="C8" s="52"/>
      <c r="D8" s="53"/>
      <c r="E8" s="53"/>
      <c r="F8" s="47"/>
    </row>
    <row r="9" spans="2:6" ht="18.75">
      <c r="B9" s="52" t="s">
        <v>20</v>
      </c>
      <c r="C9" s="52"/>
      <c r="D9" s="53"/>
      <c r="E9" s="53"/>
      <c r="F9" s="47"/>
    </row>
    <row r="10" spans="2:6" ht="18.75">
      <c r="B10" s="52" t="s">
        <v>37</v>
      </c>
      <c r="C10" s="52"/>
      <c r="D10" s="53"/>
      <c r="E10" s="53"/>
      <c r="F10" s="47"/>
    </row>
    <row r="11" spans="2:6" ht="18.75">
      <c r="B11" s="52" t="s">
        <v>38</v>
      </c>
      <c r="C11" s="53"/>
      <c r="D11" s="53"/>
      <c r="E11" s="53"/>
      <c r="F11" s="47"/>
    </row>
    <row r="12" spans="2:6" ht="18.75">
      <c r="B12" s="54" t="s">
        <v>91</v>
      </c>
      <c r="C12" s="54"/>
      <c r="D12" s="53"/>
      <c r="E12" s="53"/>
      <c r="F12" s="47"/>
    </row>
    <row r="13" spans="2:5" ht="62.25" customHeight="1">
      <c r="B13" s="11"/>
      <c r="C13" s="11"/>
      <c r="D13" s="10"/>
      <c r="E13" s="10"/>
    </row>
    <row r="14" spans="1:5" ht="81" customHeight="1">
      <c r="A14" s="51" t="s">
        <v>48</v>
      </c>
      <c r="B14" s="51"/>
      <c r="C14" s="51"/>
      <c r="D14" s="51"/>
      <c r="E14" s="51"/>
    </row>
    <row r="15" spans="1:2" ht="26.25" customHeight="1" hidden="1">
      <c r="A15" s="3"/>
      <c r="B15" s="4"/>
    </row>
    <row r="16" spans="1:8" ht="84" customHeight="1">
      <c r="A16" s="19" t="s">
        <v>10</v>
      </c>
      <c r="B16" s="19" t="s">
        <v>2</v>
      </c>
      <c r="C16" s="20" t="s">
        <v>27</v>
      </c>
      <c r="D16" s="21" t="s">
        <v>46</v>
      </c>
      <c r="E16" s="20" t="s">
        <v>49</v>
      </c>
      <c r="F16" s="12" t="s">
        <v>44</v>
      </c>
      <c r="G16" s="7" t="s">
        <v>39</v>
      </c>
      <c r="H16" s="7" t="s">
        <v>45</v>
      </c>
    </row>
    <row r="17" spans="1:8" ht="18.75">
      <c r="A17" s="22" t="s">
        <v>1</v>
      </c>
      <c r="B17" s="23" t="s">
        <v>16</v>
      </c>
      <c r="C17" s="24">
        <f>C18+C30</f>
        <v>445571</v>
      </c>
      <c r="D17" s="24">
        <f>D18+D30</f>
        <v>395849</v>
      </c>
      <c r="E17" s="41">
        <f>E18+E30</f>
        <v>357699</v>
      </c>
      <c r="F17" s="13">
        <f>F18+F30</f>
        <v>376762</v>
      </c>
      <c r="G17" s="9">
        <f>E17-C17</f>
        <v>-87872</v>
      </c>
      <c r="H17" s="9">
        <f>E17-F17:F18</f>
        <v>-19063</v>
      </c>
    </row>
    <row r="18" spans="1:8" ht="18.75">
      <c r="A18" s="22"/>
      <c r="B18" s="23" t="s">
        <v>17</v>
      </c>
      <c r="C18" s="24">
        <f>C19+C23+C25</f>
        <v>443492</v>
      </c>
      <c r="D18" s="24">
        <f>D19+D23+D25</f>
        <v>392596</v>
      </c>
      <c r="E18" s="41">
        <f>E19+E23+E25</f>
        <v>350653</v>
      </c>
      <c r="F18" s="13">
        <f>F19+F23+F25</f>
        <v>374537</v>
      </c>
      <c r="G18" s="9">
        <f aca="true" t="shared" si="0" ref="G18:G33">E18-C18</f>
        <v>-92839</v>
      </c>
      <c r="H18" s="9">
        <f aca="true" t="shared" si="1" ref="H18:H32">E18-F18:F19</f>
        <v>-23884</v>
      </c>
    </row>
    <row r="19" spans="1:8" ht="18.75">
      <c r="A19" s="22" t="s">
        <v>19</v>
      </c>
      <c r="B19" s="25" t="s">
        <v>13</v>
      </c>
      <c r="C19" s="26">
        <f>C20</f>
        <v>3542</v>
      </c>
      <c r="D19" s="26">
        <f>D20</f>
        <v>3784</v>
      </c>
      <c r="E19" s="42">
        <f>E20</f>
        <v>5089</v>
      </c>
      <c r="F19" s="14">
        <f>F20</f>
        <v>3975</v>
      </c>
      <c r="G19" s="8">
        <f t="shared" si="0"/>
        <v>1547</v>
      </c>
      <c r="H19" s="8">
        <f t="shared" si="1"/>
        <v>1114</v>
      </c>
    </row>
    <row r="20" spans="1:8" ht="18.75">
      <c r="A20" s="22" t="s">
        <v>15</v>
      </c>
      <c r="B20" s="27" t="s">
        <v>14</v>
      </c>
      <c r="C20" s="26">
        <v>3542</v>
      </c>
      <c r="D20" s="26">
        <f>D21+D22</f>
        <v>3784</v>
      </c>
      <c r="E20" s="42">
        <f>E21+E22</f>
        <v>5089</v>
      </c>
      <c r="F20" s="14">
        <v>3975</v>
      </c>
      <c r="G20" s="8">
        <f t="shared" si="0"/>
        <v>1547</v>
      </c>
      <c r="H20" s="8">
        <f t="shared" si="1"/>
        <v>1114</v>
      </c>
    </row>
    <row r="21" spans="1:8" ht="99.75" customHeight="1">
      <c r="A21" s="22" t="s">
        <v>40</v>
      </c>
      <c r="B21" s="27" t="s">
        <v>41</v>
      </c>
      <c r="C21" s="26">
        <v>3530</v>
      </c>
      <c r="D21" s="28">
        <v>3766</v>
      </c>
      <c r="E21" s="43">
        <v>4356</v>
      </c>
      <c r="F21" s="15"/>
      <c r="G21" s="8">
        <f t="shared" si="0"/>
        <v>826</v>
      </c>
      <c r="H21" s="8">
        <f t="shared" si="1"/>
        <v>4356</v>
      </c>
    </row>
    <row r="22" spans="1:8" ht="67.5" customHeight="1">
      <c r="A22" s="22" t="s">
        <v>42</v>
      </c>
      <c r="B22" s="27" t="s">
        <v>43</v>
      </c>
      <c r="C22" s="26">
        <v>12</v>
      </c>
      <c r="D22" s="28">
        <v>18</v>
      </c>
      <c r="E22" s="43">
        <v>733</v>
      </c>
      <c r="F22" s="15"/>
      <c r="G22" s="8">
        <f t="shared" si="0"/>
        <v>721</v>
      </c>
      <c r="H22" s="8">
        <f t="shared" si="1"/>
        <v>733</v>
      </c>
    </row>
    <row r="23" spans="1:8" ht="21" customHeight="1">
      <c r="A23" s="22" t="s">
        <v>21</v>
      </c>
      <c r="B23" s="25" t="s">
        <v>22</v>
      </c>
      <c r="C23" s="26">
        <f>C24</f>
        <v>75</v>
      </c>
      <c r="D23" s="30">
        <v>0</v>
      </c>
      <c r="E23" s="42">
        <f>E24</f>
        <v>98</v>
      </c>
      <c r="F23" s="16"/>
      <c r="G23" s="8">
        <f t="shared" si="0"/>
        <v>23</v>
      </c>
      <c r="H23" s="8">
        <f t="shared" si="1"/>
        <v>98</v>
      </c>
    </row>
    <row r="24" spans="1:8" ht="27.75" customHeight="1">
      <c r="A24" s="22" t="s">
        <v>23</v>
      </c>
      <c r="B24" s="25" t="s">
        <v>24</v>
      </c>
      <c r="C24" s="26">
        <v>75</v>
      </c>
      <c r="D24" s="30">
        <v>0</v>
      </c>
      <c r="E24" s="42">
        <v>98</v>
      </c>
      <c r="F24" s="16"/>
      <c r="G24" s="8">
        <f t="shared" si="0"/>
        <v>23</v>
      </c>
      <c r="H24" s="8">
        <f t="shared" si="1"/>
        <v>98</v>
      </c>
    </row>
    <row r="25" spans="1:8" ht="24" customHeight="1">
      <c r="A25" s="22" t="s">
        <v>6</v>
      </c>
      <c r="B25" s="31" t="s">
        <v>3</v>
      </c>
      <c r="C25" s="29">
        <f>C26+C27</f>
        <v>439875</v>
      </c>
      <c r="D25" s="29">
        <f>D26+D27</f>
        <v>388812</v>
      </c>
      <c r="E25" s="43">
        <f>E26+E27</f>
        <v>345466</v>
      </c>
      <c r="F25" s="15">
        <f>F26+F27</f>
        <v>370562</v>
      </c>
      <c r="G25" s="8">
        <f t="shared" si="0"/>
        <v>-94409</v>
      </c>
      <c r="H25" s="8">
        <f t="shared" si="1"/>
        <v>-25096</v>
      </c>
    </row>
    <row r="26" spans="1:8" ht="69" customHeight="1">
      <c r="A26" s="32" t="s">
        <v>12</v>
      </c>
      <c r="B26" s="31" t="s">
        <v>28</v>
      </c>
      <c r="C26" s="29">
        <v>55234</v>
      </c>
      <c r="D26" s="29">
        <v>27689</v>
      </c>
      <c r="E26" s="43">
        <v>35496</v>
      </c>
      <c r="F26" s="15">
        <v>26437</v>
      </c>
      <c r="G26" s="8">
        <f t="shared" si="0"/>
        <v>-19738</v>
      </c>
      <c r="H26" s="8">
        <f t="shared" si="1"/>
        <v>9059</v>
      </c>
    </row>
    <row r="27" spans="1:8" ht="18.75">
      <c r="A27" s="32" t="s">
        <v>8</v>
      </c>
      <c r="B27" s="26" t="s">
        <v>7</v>
      </c>
      <c r="C27" s="29">
        <f>C28+C29</f>
        <v>384641</v>
      </c>
      <c r="D27" s="29">
        <f>D29+D28</f>
        <v>361123</v>
      </c>
      <c r="E27" s="43">
        <f>E29+E28</f>
        <v>309970</v>
      </c>
      <c r="F27" s="15">
        <v>344125</v>
      </c>
      <c r="G27" s="8">
        <f t="shared" si="0"/>
        <v>-74671</v>
      </c>
      <c r="H27" s="8">
        <f t="shared" si="1"/>
        <v>-34155</v>
      </c>
    </row>
    <row r="28" spans="1:8" ht="44.25" customHeight="1">
      <c r="A28" s="32" t="s">
        <v>34</v>
      </c>
      <c r="B28" s="33" t="s">
        <v>32</v>
      </c>
      <c r="C28" s="34">
        <v>256646</v>
      </c>
      <c r="D28" s="29">
        <v>226324</v>
      </c>
      <c r="E28" s="43">
        <v>154193</v>
      </c>
      <c r="F28" s="15"/>
      <c r="G28" s="8">
        <f t="shared" si="0"/>
        <v>-102453</v>
      </c>
      <c r="H28" s="8">
        <f t="shared" si="1"/>
        <v>154193</v>
      </c>
    </row>
    <row r="29" spans="1:8" ht="46.5" customHeight="1">
      <c r="A29" s="32" t="s">
        <v>35</v>
      </c>
      <c r="B29" s="33" t="s">
        <v>33</v>
      </c>
      <c r="C29" s="34">
        <v>127995</v>
      </c>
      <c r="D29" s="29">
        <v>134799</v>
      </c>
      <c r="E29" s="43">
        <v>155777</v>
      </c>
      <c r="F29" s="15"/>
      <c r="G29" s="8">
        <f t="shared" si="0"/>
        <v>27782</v>
      </c>
      <c r="H29" s="8">
        <f t="shared" si="1"/>
        <v>155777</v>
      </c>
    </row>
    <row r="30" spans="1:8" ht="18.75">
      <c r="A30" s="22"/>
      <c r="B30" s="35" t="s">
        <v>18</v>
      </c>
      <c r="C30" s="24">
        <f>C31</f>
        <v>2079</v>
      </c>
      <c r="D30" s="24">
        <f>D31</f>
        <v>3253</v>
      </c>
      <c r="E30" s="41">
        <f>E31+E34+E36</f>
        <v>7046</v>
      </c>
      <c r="F30" s="13">
        <f>F31</f>
        <v>2225</v>
      </c>
      <c r="G30" s="9">
        <f t="shared" si="0"/>
        <v>4967</v>
      </c>
      <c r="H30" s="8">
        <f t="shared" si="1"/>
        <v>4821</v>
      </c>
    </row>
    <row r="31" spans="1:8" ht="72" customHeight="1">
      <c r="A31" s="22" t="s">
        <v>11</v>
      </c>
      <c r="B31" s="25" t="s">
        <v>4</v>
      </c>
      <c r="C31" s="26">
        <f>C32+C33</f>
        <v>2079</v>
      </c>
      <c r="D31" s="26">
        <f>D32+D33</f>
        <v>3253</v>
      </c>
      <c r="E31" s="43">
        <f>E32+E33</f>
        <v>4510</v>
      </c>
      <c r="F31" s="15">
        <f>F33</f>
        <v>2225</v>
      </c>
      <c r="G31" s="8">
        <f t="shared" si="0"/>
        <v>2431</v>
      </c>
      <c r="H31" s="8">
        <f t="shared" si="1"/>
        <v>2285</v>
      </c>
    </row>
    <row r="32" spans="1:8" ht="94.5" customHeight="1">
      <c r="A32" s="22" t="s">
        <v>26</v>
      </c>
      <c r="B32" s="36" t="s">
        <v>31</v>
      </c>
      <c r="C32" s="26">
        <v>126</v>
      </c>
      <c r="D32" s="28">
        <v>388</v>
      </c>
      <c r="E32" s="43">
        <v>1374</v>
      </c>
      <c r="F32" s="15"/>
      <c r="G32" s="8">
        <f t="shared" si="0"/>
        <v>1248</v>
      </c>
      <c r="H32" s="8">
        <f t="shared" si="1"/>
        <v>1374</v>
      </c>
    </row>
    <row r="33" spans="1:8" ht="48.75" customHeight="1">
      <c r="A33" s="22" t="s">
        <v>25</v>
      </c>
      <c r="B33" s="36" t="s">
        <v>29</v>
      </c>
      <c r="C33" s="26">
        <v>1953</v>
      </c>
      <c r="D33" s="28">
        <v>2865</v>
      </c>
      <c r="E33" s="43">
        <v>3136</v>
      </c>
      <c r="F33" s="15">
        <v>2225</v>
      </c>
      <c r="G33" s="8">
        <f t="shared" si="0"/>
        <v>1183</v>
      </c>
      <c r="H33" s="8">
        <f>E33-F33:F40</f>
        <v>911</v>
      </c>
    </row>
    <row r="34" spans="1:8" ht="42.75" customHeight="1">
      <c r="A34" s="22" t="s">
        <v>75</v>
      </c>
      <c r="B34" s="45" t="s">
        <v>76</v>
      </c>
      <c r="C34" s="26"/>
      <c r="D34" s="28"/>
      <c r="E34" s="43">
        <f>E35</f>
        <v>2433</v>
      </c>
      <c r="F34" s="15"/>
      <c r="G34" s="8"/>
      <c r="H34" s="8"/>
    </row>
    <row r="35" spans="1:8" ht="38.25" customHeight="1">
      <c r="A35" s="22" t="s">
        <v>77</v>
      </c>
      <c r="B35" s="36" t="s">
        <v>82</v>
      </c>
      <c r="C35" s="26"/>
      <c r="D35" s="28"/>
      <c r="E35" s="43">
        <v>2433</v>
      </c>
      <c r="F35" s="15"/>
      <c r="G35" s="8"/>
      <c r="H35" s="8"/>
    </row>
    <row r="36" spans="1:8" ht="33" customHeight="1">
      <c r="A36" s="22" t="s">
        <v>78</v>
      </c>
      <c r="B36" s="45" t="s">
        <v>86</v>
      </c>
      <c r="C36" s="26"/>
      <c r="D36" s="28"/>
      <c r="E36" s="43">
        <f>E37+E38+E39</f>
        <v>103</v>
      </c>
      <c r="F36" s="15"/>
      <c r="G36" s="8"/>
      <c r="H36" s="8"/>
    </row>
    <row r="37" spans="1:8" ht="38.25" customHeight="1">
      <c r="A37" s="22" t="s">
        <v>80</v>
      </c>
      <c r="B37" s="36" t="s">
        <v>85</v>
      </c>
      <c r="C37" s="26"/>
      <c r="D37" s="28"/>
      <c r="E37" s="43">
        <v>3</v>
      </c>
      <c r="F37" s="15"/>
      <c r="G37" s="8"/>
      <c r="H37" s="8"/>
    </row>
    <row r="38" spans="1:8" ht="78" customHeight="1">
      <c r="A38" s="22" t="s">
        <v>79</v>
      </c>
      <c r="B38" s="36" t="s">
        <v>83</v>
      </c>
      <c r="C38" s="26"/>
      <c r="D38" s="28"/>
      <c r="E38" s="43">
        <v>79</v>
      </c>
      <c r="F38" s="15"/>
      <c r="G38" s="8"/>
      <c r="H38" s="8"/>
    </row>
    <row r="39" spans="1:8" ht="59.25" customHeight="1">
      <c r="A39" s="22" t="s">
        <v>81</v>
      </c>
      <c r="B39" s="36" t="s">
        <v>84</v>
      </c>
      <c r="C39" s="26"/>
      <c r="D39" s="28"/>
      <c r="E39" s="43">
        <v>21</v>
      </c>
      <c r="F39" s="15"/>
      <c r="G39" s="8"/>
      <c r="H39" s="8"/>
    </row>
    <row r="40" spans="1:8" ht="18.75">
      <c r="A40" s="22" t="s">
        <v>0</v>
      </c>
      <c r="B40" s="23" t="s">
        <v>9</v>
      </c>
      <c r="C40" s="24" t="e">
        <f>C43+C45+#REF!+#REF!+#REF!</f>
        <v>#REF!</v>
      </c>
      <c r="D40" s="24" t="e">
        <f>D43+D45+#REF!+#REF!+#REF!</f>
        <v>#REF!</v>
      </c>
      <c r="E40" s="41">
        <f>E41+E50+E52</f>
        <v>37545.74904</v>
      </c>
      <c r="F40" s="13"/>
      <c r="G40" s="9" t="e">
        <f>E40-C40</f>
        <v>#REF!</v>
      </c>
      <c r="H40" s="8">
        <f>E40-F40:F40</f>
        <v>37545.74904</v>
      </c>
    </row>
    <row r="41" spans="1:8" ht="62.25" customHeight="1">
      <c r="A41" s="22" t="s">
        <v>54</v>
      </c>
      <c r="B41" s="31" t="s">
        <v>55</v>
      </c>
      <c r="C41" s="24"/>
      <c r="D41" s="24"/>
      <c r="E41" s="42">
        <f>E42+E44</f>
        <v>37109.08587</v>
      </c>
      <c r="F41" s="13"/>
      <c r="G41" s="9"/>
      <c r="H41" s="8"/>
    </row>
    <row r="42" spans="1:8" ht="49.5" customHeight="1">
      <c r="A42" s="22" t="s">
        <v>56</v>
      </c>
      <c r="B42" s="31" t="s">
        <v>57</v>
      </c>
      <c r="C42" s="24"/>
      <c r="D42" s="24"/>
      <c r="E42" s="42">
        <f>E43</f>
        <v>316</v>
      </c>
      <c r="F42" s="13"/>
      <c r="G42" s="9"/>
      <c r="H42" s="8"/>
    </row>
    <row r="43" spans="1:8" ht="66" customHeight="1">
      <c r="A43" s="22" t="s">
        <v>50</v>
      </c>
      <c r="B43" s="37" t="s">
        <v>30</v>
      </c>
      <c r="C43" s="26">
        <v>522</v>
      </c>
      <c r="D43" s="26">
        <v>522</v>
      </c>
      <c r="E43" s="43">
        <v>316</v>
      </c>
      <c r="F43" s="17"/>
      <c r="G43" s="8">
        <f>E43-C43</f>
        <v>-206</v>
      </c>
      <c r="H43" s="8">
        <f>E43-F43:F45</f>
        <v>316</v>
      </c>
    </row>
    <row r="44" spans="1:8" ht="27.75" customHeight="1">
      <c r="A44" s="22" t="s">
        <v>58</v>
      </c>
      <c r="B44" s="37" t="s">
        <v>59</v>
      </c>
      <c r="C44" s="26"/>
      <c r="D44" s="26"/>
      <c r="E44" s="43">
        <f>E45+E47+E46+E48+E49</f>
        <v>36793.08587</v>
      </c>
      <c r="F44" s="17"/>
      <c r="G44" s="8"/>
      <c r="H44" s="8"/>
    </row>
    <row r="45" spans="1:8" ht="114.75" customHeight="1">
      <c r="A45" s="22" t="s">
        <v>51</v>
      </c>
      <c r="B45" s="38" t="s">
        <v>36</v>
      </c>
      <c r="C45" s="26">
        <v>1256</v>
      </c>
      <c r="D45" s="26">
        <v>1256</v>
      </c>
      <c r="E45" s="44">
        <v>1267</v>
      </c>
      <c r="F45" s="18"/>
      <c r="G45" s="8">
        <f>E45-C45</f>
        <v>11</v>
      </c>
      <c r="H45" s="8">
        <f>E45-F45:F45</f>
        <v>1267</v>
      </c>
    </row>
    <row r="46" spans="1:8" ht="147" customHeight="1">
      <c r="A46" s="22" t="s">
        <v>60</v>
      </c>
      <c r="B46" s="38" t="s">
        <v>61</v>
      </c>
      <c r="C46" s="26"/>
      <c r="D46" s="26"/>
      <c r="E46" s="44">
        <v>750.00587</v>
      </c>
      <c r="F46" s="18"/>
      <c r="G46" s="8"/>
      <c r="H46" s="8"/>
    </row>
    <row r="47" spans="1:8" ht="136.5" customHeight="1">
      <c r="A47" s="22" t="s">
        <v>52</v>
      </c>
      <c r="B47" s="38" t="s">
        <v>53</v>
      </c>
      <c r="C47" s="26"/>
      <c r="D47" s="26"/>
      <c r="E47" s="44">
        <v>594.08</v>
      </c>
      <c r="F47" s="18"/>
      <c r="G47" s="8"/>
      <c r="H47" s="8"/>
    </row>
    <row r="48" spans="1:8" ht="113.25" customHeight="1">
      <c r="A48" s="22" t="s">
        <v>62</v>
      </c>
      <c r="B48" s="38" t="s">
        <v>63</v>
      </c>
      <c r="C48" s="26"/>
      <c r="D48" s="26"/>
      <c r="E48" s="44">
        <v>4182</v>
      </c>
      <c r="F48" s="18"/>
      <c r="G48" s="8"/>
      <c r="H48" s="8"/>
    </row>
    <row r="49" spans="1:8" ht="132" customHeight="1">
      <c r="A49" s="22" t="s">
        <v>89</v>
      </c>
      <c r="B49" s="38" t="s">
        <v>90</v>
      </c>
      <c r="C49" s="26"/>
      <c r="D49" s="26"/>
      <c r="E49" s="44">
        <v>30000</v>
      </c>
      <c r="F49" s="18"/>
      <c r="G49" s="8"/>
      <c r="H49" s="8"/>
    </row>
    <row r="50" spans="1:8" ht="92.25" customHeight="1">
      <c r="A50" s="22" t="s">
        <v>65</v>
      </c>
      <c r="B50" s="38" t="s">
        <v>64</v>
      </c>
      <c r="C50" s="26"/>
      <c r="D50" s="26"/>
      <c r="E50" s="44">
        <f>E51</f>
        <v>493.19662</v>
      </c>
      <c r="F50" s="18"/>
      <c r="G50" s="8"/>
      <c r="H50" s="8"/>
    </row>
    <row r="51" spans="1:8" ht="87.75" customHeight="1">
      <c r="A51" s="22" t="s">
        <v>67</v>
      </c>
      <c r="B51" s="38" t="s">
        <v>66</v>
      </c>
      <c r="C51" s="26"/>
      <c r="D51" s="26"/>
      <c r="E51" s="44">
        <v>493.19662</v>
      </c>
      <c r="F51" s="18"/>
      <c r="G51" s="8"/>
      <c r="H51" s="8"/>
    </row>
    <row r="52" spans="1:8" ht="62.25" customHeight="1">
      <c r="A52" s="22" t="s">
        <v>69</v>
      </c>
      <c r="B52" s="38" t="s">
        <v>68</v>
      </c>
      <c r="C52" s="26"/>
      <c r="D52" s="26"/>
      <c r="E52" s="44">
        <f>E53+E54</f>
        <v>-56.53345</v>
      </c>
      <c r="F52" s="18"/>
      <c r="G52" s="8"/>
      <c r="H52" s="8"/>
    </row>
    <row r="53" spans="1:8" ht="60" customHeight="1">
      <c r="A53" s="22" t="s">
        <v>71</v>
      </c>
      <c r="B53" s="38" t="s">
        <v>70</v>
      </c>
      <c r="C53" s="26"/>
      <c r="D53" s="26"/>
      <c r="E53" s="44">
        <v>-55.49145</v>
      </c>
      <c r="F53" s="18"/>
      <c r="G53" s="8"/>
      <c r="H53" s="8"/>
    </row>
    <row r="54" spans="1:8" ht="60" customHeight="1">
      <c r="A54" s="22" t="s">
        <v>72</v>
      </c>
      <c r="B54" s="38" t="s">
        <v>73</v>
      </c>
      <c r="C54" s="26"/>
      <c r="D54" s="26"/>
      <c r="E54" s="44">
        <v>-1.042</v>
      </c>
      <c r="F54" s="18"/>
      <c r="G54" s="8"/>
      <c r="H54" s="8"/>
    </row>
    <row r="55" spans="1:8" s="5" customFormat="1" ht="25.5" customHeight="1">
      <c r="A55" s="22"/>
      <c r="B55" s="23" t="s">
        <v>5</v>
      </c>
      <c r="C55" s="24" t="e">
        <f>C17+C40</f>
        <v>#REF!</v>
      </c>
      <c r="D55" s="39"/>
      <c r="E55" s="41">
        <f>E40+E17</f>
        <v>395244.74904</v>
      </c>
      <c r="F55" s="13">
        <f>F40+F17</f>
        <v>376762</v>
      </c>
      <c r="G55" s="9" t="e">
        <f>E55-C55</f>
        <v>#REF!</v>
      </c>
      <c r="H55" s="9">
        <f>E55-F55:F56</f>
        <v>18482.749040000024</v>
      </c>
    </row>
    <row r="56" ht="18.75">
      <c r="E56" s="40"/>
    </row>
    <row r="57" spans="1:2" ht="18.75">
      <c r="A57" s="48" t="s">
        <v>92</v>
      </c>
      <c r="B57" s="49"/>
    </row>
    <row r="58" spans="1:2" ht="18.75">
      <c r="A58" s="48" t="s">
        <v>93</v>
      </c>
      <c r="B58" s="49"/>
    </row>
    <row r="59" spans="1:5" ht="18.75">
      <c r="A59" s="48" t="s">
        <v>94</v>
      </c>
      <c r="B59" s="49"/>
      <c r="C59" s="50"/>
      <c r="D59" s="50"/>
      <c r="E59" s="50"/>
    </row>
  </sheetData>
  <sheetProtection/>
  <mergeCells count="15">
    <mergeCell ref="B7:E7"/>
    <mergeCell ref="A57:B57"/>
    <mergeCell ref="B8:E8"/>
    <mergeCell ref="B9:E9"/>
    <mergeCell ref="B5:F5"/>
    <mergeCell ref="B1:F1"/>
    <mergeCell ref="B2:F2"/>
    <mergeCell ref="B3:F3"/>
    <mergeCell ref="B4:F4"/>
    <mergeCell ref="A58:B58"/>
    <mergeCell ref="A59:E59"/>
    <mergeCell ref="A14:E14"/>
    <mergeCell ref="B10:E10"/>
    <mergeCell ref="B11:E11"/>
    <mergeCell ref="B12:E12"/>
  </mergeCells>
  <printOptions/>
  <pageMargins left="0.7086614173228347" right="0.2362204724409449" top="0.4724409448818898" bottom="0.1968503937007874" header="0" footer="0"/>
  <pageSetup fitToHeight="0" horizontalDpi="600" verticalDpi="600" orientation="portrait" paperSize="9" scale="75" r:id="rId1"/>
  <headerFooter scaleWithDoc="0">
    <oddFooter>&amp;R&amp;P</oddFooter>
  </headerFooter>
  <rowBreaks count="2" manualBreakCount="2">
    <brk id="31" max="4" man="1"/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Батаева Александра Владимировна</cp:lastModifiedBy>
  <cp:lastPrinted>2019-08-25T12:07:31Z</cp:lastPrinted>
  <dcterms:created xsi:type="dcterms:W3CDTF">2004-10-05T07:40:56Z</dcterms:created>
  <dcterms:modified xsi:type="dcterms:W3CDTF">2019-09-05T08:33:40Z</dcterms:modified>
  <cp:category/>
  <cp:version/>
  <cp:contentType/>
  <cp:contentStatus/>
</cp:coreProperties>
</file>