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Доп.план 2019" sheetId="1" r:id="rId1"/>
  </sheets>
  <definedNames>
    <definedName name="_xlnm.Print_Titles" localSheetId="0">'Доп.план 2019'!$11:$11</definedName>
    <definedName name="_xlnm.Print_Area" localSheetId="0">'Доп.план 2019'!$A$1:$G$68</definedName>
  </definedNames>
  <calcPr fullCalcOnLoad="1"/>
</workbook>
</file>

<file path=xl/sharedStrings.xml><?xml version="1.0" encoding="utf-8"?>
<sst xmlns="http://schemas.openxmlformats.org/spreadsheetml/2006/main" count="101" uniqueCount="101">
  <si>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</si>
  <si>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</si>
  <si>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</si>
  <si>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</si>
  <si>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</si>
  <si>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</si>
  <si>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ВСЕГО</t>
  </si>
  <si>
    <t>000 1 06 00000 00 0000 000</t>
  </si>
  <si>
    <t>Земельный налог</t>
  </si>
  <si>
    <t>БЕЗВОЗМЕЗДНЫЕ ПОСТУПЛЕНИЯ</t>
  </si>
  <si>
    <t>000 1 14 00000 00 0000 000</t>
  </si>
  <si>
    <t>Код бюджетной классификации</t>
  </si>
  <si>
    <t>000 1 11 00000 00 0000 000</t>
  </si>
  <si>
    <t>НАЛОГИ НА ПРИБЫЛЬ, ДОХОДЫ</t>
  </si>
  <si>
    <t>Налог на доходы физических лиц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</si>
  <si>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</si>
  <si>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</si>
  <si>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</si>
  <si>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</si>
  <si>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000 1 03 00000 00 0000 000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</si>
  <si>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</si>
  <si>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</si>
  <si>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</si>
  <si>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</si>
  <si>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</si>
  <si>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</si>
  <si>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</si>
  <si>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</si>
  <si>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</si>
  <si>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поселений,а также средства от продажи права на заключение договоров аренды указаннных земельных участков</t>
  </si>
  <si>
    <t>080 1 11 05013 13 0000 120</t>
  </si>
  <si>
    <t>182 1 01 02010 01 0000 110</t>
  </si>
  <si>
    <t>182 1 01 02030 01 0000 110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</si>
  <si>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</si>
  <si>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080 1 14 06313 13 0000 430</t>
  </si>
  <si>
    <t>Приложение  № 1</t>
  </si>
  <si>
    <t>Московской области</t>
  </si>
  <si>
    <t>ПРОЧИЕ НЕНАЛОГОВЫЕ ДОХОДЫ</t>
  </si>
  <si>
    <t>000 1 17 00000 00 0000 000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</si>
  <si>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</si>
  <si>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</si>
  <si>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080 1 14 06013 13 0000 430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</si>
  <si>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</si>
  <si>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</si>
  <si>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</si>
  <si>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182 1 01 02000 01 0000 110</t>
  </si>
  <si>
    <t>012 1 17 05050 13 0001 180</t>
  </si>
  <si>
    <t>Прочие неналоговые доходы бюджетов городских поселений (прочие доходы)</t>
  </si>
  <si>
    <t>Доходы от сдачи в аренду имущества, составляющего казну городских поселений (за исключением земельных участков)</t>
  </si>
  <si>
    <t>012 1 11 05075 13 0000 120</t>
  </si>
  <si>
    <t>000 1 06 06000 00 0000 110</t>
  </si>
  <si>
    <t>182 1 06 06033 13 0000 110</t>
  </si>
  <si>
    <t>182 1 06 06043 13 0000 110</t>
  </si>
  <si>
    <t>000 2 02 00000 00 0000 000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</si>
  <si>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</si>
  <si>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</si>
  <si>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012 1 11 05025 13 0000 120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</si>
  <si>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</si>
  <si>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012 2 02 29999 13 0004 150</t>
  </si>
  <si>
    <t>012 2 02 29999 13 0172 150</t>
  </si>
  <si>
    <t>012 2 02 35118 13 0000 150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</si>
  <si>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</si>
  <si>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</si>
  <si>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</si>
  <si>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</si>
  <si>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</si>
  <si>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</si>
  <si>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</si>
  <si>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</si>
  <si>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012 2 02 29999 13 0037 150</t>
  </si>
  <si>
    <t xml:space="preserve">Прочие субсидии бюджетам городских поселений (на ремонт подъездов МКД в соответствии с государственной программой Московской области "Формирование современной комфортной городской среды" (средства бюджета Московской области)) </t>
  </si>
  <si>
    <t>Прочие субсидии бюджетам городских поселений (на софинансирование работ по капитальному ремонту и ремонту автомобильных дорог общего пользования местного значения)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</si>
  <si>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</si>
  <si>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</si>
  <si>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</si>
  <si>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</si>
  <si>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012 2 18 60010 13 0000 150</t>
  </si>
  <si>
    <t>Одинцовского городского округа</t>
  </si>
  <si>
    <t>Прочие субсидии бюджетам городских поселений (на ремонт дворовых территорий)</t>
  </si>
  <si>
    <t>012 2 02 29999 13 0145 150</t>
  </si>
  <si>
    <t>ШТРАФЫ, САНКЦИИ, ВОЗМЕЩЕНИЕ УЩЕРБА</t>
  </si>
  <si>
    <t>000 1 16 00000 00 0000 000</t>
  </si>
  <si>
    <t>ДОХОДЫ ОТ ОКАЗАНИЯ ПЛАТНЫХ УСЛУГ И КОМПЕНСАЦИИ ЗАТРАТ ГОСУДАРСТВА</t>
  </si>
  <si>
    <t>000 1 13 00000 00 0000 000</t>
  </si>
  <si>
    <t>012 1 13 02995 13 0001 130</t>
  </si>
  <si>
    <t>Прочие доходы от компенсации затрат бюджетов городских поселений (дебиторская задолженность прошлых лет)</t>
  </si>
  <si>
    <t>Прочие неналоговые доходы бюджетов городских поселений (восстановление средств по результатам проверок (за исключением дебиторской задолженности прошлых лет))</t>
  </si>
  <si>
    <t>094 1 17 05050 13 0200 180</t>
  </si>
  <si>
    <t>Уточненный            план                                  2019 года</t>
  </si>
  <si>
    <t>Дополнитель-ный план                     на 2019 год</t>
  </si>
  <si>
    <t>План                   2019 года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</si>
  <si>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</si>
  <si>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</si>
  <si>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бюджета городского поселения Большие Вяземы                                                                                                                             Одинцовского муниципального района Московской области за 2019 год</t>
  </si>
  <si>
    <t>% выпол-нения плана</t>
  </si>
  <si>
    <t xml:space="preserve">Начальник Территориального управления Большие Вяземы                                                                           </t>
  </si>
  <si>
    <t>Администрации Одинцовского городского округа                                                                           С.Ю. Хациев</t>
  </si>
  <si>
    <t>тыс. руб</t>
  </si>
  <si>
    <t>Исполнено</t>
  </si>
  <si>
    <t>к  решению Совета депутатов</t>
  </si>
  <si>
    <t>от 30.04.2020    №  3/16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</si>
</sst>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_ "/>
    <numFmt numFmtId="178" formatCode="#,##0.000"/>
    <numFmt numFmtId="179" formatCode="#,##0.0000"/>
    <numFmt numFmtId="180" formatCode="0.0000"/>
    <numFmt numFmtId="181" formatCode="#\ ###\ ###\ ###\ ###\ ##0.00;[Red]\-#\ ###\ ###\ ###\ ###\ ##0.00"/>
    <numFmt numFmtId="182" formatCode="#,##0.00000_ ;[Red]\-#,##0.00000_ "/>
    <numFmt numFmtId="183" formatCode="#,##0.0000_ ;[Red]\-#,##0.0000_ "/>
    <numFmt numFmtId="184" formatCode="#,##0.00000"/>
    <numFmt numFmtId="185" formatCode="#,##0.00000\ ;[Red]\-#,##0.00000"/>
    <numFmt numFmtId="186" formatCode="#,##0.00\ ;[Red]\-#,##0.00"/>
  </numFmts>
  <fonts count="5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11"/>
      <name val="Calibri"/>
      <family val="2"/>
    </font>
    <font>
      <sz val="38"/>
      <name val="Times New Roman"/>
      <family val="1"/>
    </font>
    <font>
      <sz val="42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.5"/>
      <name val="Times New Roman"/>
      <family val="1"/>
    </font>
    <font>
      <b/>
      <sz val="60"/>
      <name val="Times New Roman"/>
      <family val="1"/>
    </font>
    <font>
      <b/>
      <sz val="3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4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4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6" fillId="0" borderId="0" applyBorder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 indent="22"/>
    </xf>
    <xf numFmtId="0" fontId="8" fillId="0" borderId="0" xfId="0" applyFont="1" applyAlignment="1">
      <alignment horizontal="left" wrapText="1" indent="24"/>
    </xf>
    <xf numFmtId="178" fontId="0" fillId="0" borderId="0" xfId="0" applyNumberFormat="1" applyFont="1" applyAlignment="1">
      <alignment/>
    </xf>
    <xf numFmtId="178" fontId="8" fillId="0" borderId="0" xfId="0" applyNumberFormat="1" applyFont="1" applyAlignment="1">
      <alignment horizontal="left" wrapText="1" indent="24"/>
    </xf>
    <xf numFmtId="178" fontId="5" fillId="0" borderId="0" xfId="0" applyNumberFormat="1" applyFont="1" applyAlignment="1">
      <alignment horizontal="left" wrapText="1" indent="22"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left" vertical="center" wrapText="1"/>
    </xf>
    <xf numFmtId="184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8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4" fontId="11" fillId="0" borderId="1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" fontId="52" fillId="0" borderId="10" xfId="53" applyNumberFormat="1" applyFont="1" applyBorder="1" applyAlignment="1">
      <alignment horizontal="center" vertical="center" wrapText="1"/>
      <protection/>
    </xf>
    <xf numFmtId="1" fontId="52" fillId="0" borderId="10" xfId="53" applyNumberFormat="1" applyFont="1" applyBorder="1" applyAlignment="1">
      <alignment horizontal="justify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justify" vertical="center"/>
    </xf>
    <xf numFmtId="184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justify" vertical="center" wrapText="1"/>
    </xf>
    <xf numFmtId="184" fontId="11" fillId="0" borderId="10" xfId="0" applyNumberFormat="1" applyFont="1" applyFill="1" applyBorder="1" applyAlignment="1">
      <alignment vertical="center"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justify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justify" vertical="center" wrapText="1"/>
      <protection/>
    </xf>
    <xf numFmtId="184" fontId="11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178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 wrapText="1"/>
    </xf>
    <xf numFmtId="1" fontId="52" fillId="0" borderId="11" xfId="53" applyNumberFormat="1" applyFont="1" applyBorder="1" applyAlignment="1">
      <alignment horizontal="justify" vertical="center" wrapText="1"/>
      <protection/>
    </xf>
    <xf numFmtId="1" fontId="52" fillId="0" borderId="12" xfId="53" applyNumberFormat="1" applyFont="1" applyBorder="1" applyAlignment="1">
      <alignment horizontal="justify" vertical="center" wrapText="1"/>
      <protection/>
    </xf>
    <xf numFmtId="1" fontId="52" fillId="0" borderId="11" xfId="53" applyNumberFormat="1" applyFont="1" applyBorder="1" applyAlignment="1">
      <alignment horizontal="center" vertical="center" wrapText="1"/>
      <protection/>
    </xf>
    <xf numFmtId="1" fontId="52" fillId="0" borderId="12" xfId="53" applyNumberFormat="1" applyFont="1" applyBorder="1" applyAlignment="1">
      <alignment horizontal="center" vertical="center" wrapText="1"/>
      <protection/>
    </xf>
    <xf numFmtId="184" fontId="10" fillId="0" borderId="11" xfId="0" applyNumberFormat="1" applyFont="1" applyFill="1" applyBorder="1" applyAlignment="1">
      <alignment horizontal="right" vertical="center"/>
    </xf>
    <xf numFmtId="184" fontId="10" fillId="0" borderId="12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indent="3"/>
    </xf>
    <xf numFmtId="0" fontId="9" fillId="0" borderId="13" xfId="0" applyFont="1" applyBorder="1" applyAlignment="1">
      <alignment horizontal="left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 1 Новые КБ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25" zoomScaleNormal="25" zoomScaleSheetLayoutView="25" zoomScalePageLayoutView="50" workbookViewId="0" topLeftCell="A1">
      <selection activeCell="B7" sqref="B7"/>
    </sheetView>
  </sheetViews>
  <sheetFormatPr defaultColWidth="9.00390625" defaultRowHeight="15.75"/>
  <cols>
    <col min="1" max="1" width="99.625" style="2" customWidth="1"/>
    <col min="2" max="2" width="182.625" style="3" customWidth="1"/>
    <col min="3" max="3" width="54.625" style="7" customWidth="1"/>
    <col min="4" max="4" width="50.625" style="1" customWidth="1"/>
    <col min="5" max="6" width="54.50390625" style="1" customWidth="1"/>
    <col min="7" max="7" width="31.50390625" style="1" customWidth="1"/>
    <col min="8" max="16384" width="9.00390625" style="1" customWidth="1"/>
  </cols>
  <sheetData>
    <row r="1" spans="1:7" ht="63" customHeight="1">
      <c r="A1" s="4"/>
      <c r="B1" s="1"/>
      <c r="C1" s="11"/>
      <c r="D1" s="64" t="s">
        <v>35</v>
      </c>
      <c r="E1" s="64"/>
      <c r="F1" s="64"/>
      <c r="G1" s="64"/>
    </row>
    <row r="2" spans="1:7" ht="63" customHeight="1">
      <c r="A2" s="4"/>
      <c r="B2" s="1"/>
      <c r="C2" s="12"/>
      <c r="D2" s="64" t="s">
        <v>99</v>
      </c>
      <c r="E2" s="64"/>
      <c r="F2" s="64"/>
      <c r="G2" s="64"/>
    </row>
    <row r="3" spans="1:7" ht="63" customHeight="1">
      <c r="A3" s="4"/>
      <c r="B3" s="1"/>
      <c r="C3" s="11"/>
      <c r="D3" s="64" t="s">
        <v>77</v>
      </c>
      <c r="E3" s="64"/>
      <c r="F3" s="64"/>
      <c r="G3" s="64"/>
    </row>
    <row r="4" spans="1:7" ht="63" customHeight="1">
      <c r="A4" s="4"/>
      <c r="B4" s="1"/>
      <c r="C4" s="11"/>
      <c r="D4" s="64" t="s">
        <v>36</v>
      </c>
      <c r="E4" s="64"/>
      <c r="F4" s="64"/>
      <c r="G4" s="64"/>
    </row>
    <row r="5" spans="1:7" ht="63" customHeight="1">
      <c r="A5" s="4"/>
      <c r="B5" s="1"/>
      <c r="C5" s="12"/>
      <c r="D5" s="64" t="s">
        <v>100</v>
      </c>
      <c r="E5" s="64"/>
      <c r="F5" s="64"/>
      <c r="G5" s="64"/>
    </row>
    <row r="6" spans="1:3" ht="45" customHeight="1">
      <c r="A6" s="4"/>
      <c r="B6" s="6"/>
      <c r="C6" s="8"/>
    </row>
    <row r="7" spans="1:3" ht="147.75" customHeight="1">
      <c r="A7" s="4"/>
      <c r="B7" s="5"/>
      <c r="C7" s="9"/>
    </row>
    <row r="8" spans="1:7" ht="173.25" customHeight="1">
      <c r="A8" s="68" t="s">
        <v>93</v>
      </c>
      <c r="B8" s="68"/>
      <c r="C8" s="68"/>
      <c r="D8" s="68"/>
      <c r="E8" s="68"/>
      <c r="F8" s="68"/>
      <c r="G8" s="68"/>
    </row>
    <row r="9" spans="1:3" ht="9" customHeight="1">
      <c r="A9" s="27"/>
      <c r="B9" s="27"/>
      <c r="C9" s="10"/>
    </row>
    <row r="10" spans="1:7" ht="63" customHeight="1">
      <c r="A10" s="65"/>
      <c r="B10" s="65"/>
      <c r="C10" s="65"/>
      <c r="G10" s="52" t="s">
        <v>97</v>
      </c>
    </row>
    <row r="11" spans="1:7" ht="278.25" customHeight="1">
      <c r="A11" s="14" t="s">
        <v>11</v>
      </c>
      <c r="B11" s="14" t="s">
        <v>2</v>
      </c>
      <c r="C11" s="14" t="s">
        <v>90</v>
      </c>
      <c r="D11" s="14" t="s">
        <v>89</v>
      </c>
      <c r="E11" s="14" t="s">
        <v>88</v>
      </c>
      <c r="F11" s="14" t="s">
        <v>98</v>
      </c>
      <c r="G11" s="14" t="s">
        <v>94</v>
      </c>
    </row>
    <row r="12" spans="1:7" ht="75" customHeight="1">
      <c r="A12" s="20" t="s">
        <v>1</v>
      </c>
      <c r="B12" s="28" t="s">
        <v>15</v>
      </c>
      <c r="C12" s="29">
        <f>C13+C35</f>
        <v>139772.7</v>
      </c>
      <c r="D12" s="29"/>
      <c r="E12" s="29">
        <f>E13+E35</f>
        <v>139772.7</v>
      </c>
      <c r="F12" s="29">
        <f>F13+F35</f>
        <v>144973.10623</v>
      </c>
      <c r="G12" s="30">
        <f>ROUND(F12/E12*100,1)</f>
        <v>103.7</v>
      </c>
    </row>
    <row r="13" spans="1:7" ht="75" customHeight="1">
      <c r="A13" s="20"/>
      <c r="B13" s="28" t="s">
        <v>16</v>
      </c>
      <c r="C13" s="29">
        <f>C14+C20+C30</f>
        <v>127010</v>
      </c>
      <c r="D13" s="29"/>
      <c r="E13" s="29">
        <f>E14+E20+E30</f>
        <v>127010</v>
      </c>
      <c r="F13" s="29">
        <f>F14+F20+F30</f>
        <v>132402.87331</v>
      </c>
      <c r="G13" s="30">
        <f aca="true" t="shared" si="0" ref="G13:G60">ROUND(F13/E13*100,1)</f>
        <v>104.2</v>
      </c>
    </row>
    <row r="14" spans="1:7" ht="72" customHeight="1">
      <c r="A14" s="20" t="s">
        <v>18</v>
      </c>
      <c r="B14" s="21" t="s">
        <v>13</v>
      </c>
      <c r="C14" s="31">
        <f>C15</f>
        <v>43233</v>
      </c>
      <c r="D14" s="31"/>
      <c r="E14" s="31">
        <f>E15</f>
        <v>43233</v>
      </c>
      <c r="F14" s="31">
        <f>F15</f>
        <v>45023.73304</v>
      </c>
      <c r="G14" s="15">
        <f t="shared" si="0"/>
        <v>104.1</v>
      </c>
    </row>
    <row r="15" spans="1:7" ht="68.25" customHeight="1">
      <c r="A15" s="20" t="s">
        <v>45</v>
      </c>
      <c r="B15" s="21" t="s">
        <v>14</v>
      </c>
      <c r="C15" s="31">
        <f>C16+C19</f>
        <v>43233</v>
      </c>
      <c r="D15" s="31"/>
      <c r="E15" s="31">
        <f>E16+E19</f>
        <v>43233</v>
      </c>
      <c r="F15" s="31">
        <f>F16+F17+F19</f>
        <v>45023.73304</v>
      </c>
      <c r="G15" s="15">
        <f t="shared" si="0"/>
        <v>104.1</v>
      </c>
    </row>
    <row r="16" spans="1:7" ht="379.5" customHeight="1">
      <c r="A16" s="32" t="s">
        <v>31</v>
      </c>
      <c r="B16" s="33" t="s">
        <v>40</v>
      </c>
      <c r="C16" s="22">
        <v>43060</v>
      </c>
      <c r="D16" s="22"/>
      <c r="E16" s="22">
        <v>43060</v>
      </c>
      <c r="F16" s="22">
        <v>44761.1704</v>
      </c>
      <c r="G16" s="15">
        <f t="shared" si="0"/>
        <v>104</v>
      </c>
    </row>
    <row r="17" spans="1:7" ht="409.5" customHeight="1">
      <c r="A17" s="56" t="s">
        <v>91</v>
      </c>
      <c r="B17" s="54" t="s">
        <v>92</v>
      </c>
      <c r="C17" s="58">
        <v>0</v>
      </c>
      <c r="D17" s="60"/>
      <c r="E17" s="58">
        <v>0</v>
      </c>
      <c r="F17" s="58">
        <v>79.28032</v>
      </c>
      <c r="G17" s="66">
        <v>0</v>
      </c>
    </row>
    <row r="18" spans="1:7" ht="163.5" customHeight="1">
      <c r="A18" s="57"/>
      <c r="B18" s="55"/>
      <c r="C18" s="59"/>
      <c r="D18" s="61"/>
      <c r="E18" s="59"/>
      <c r="F18" s="59"/>
      <c r="G18" s="67"/>
    </row>
    <row r="19" spans="1:7" ht="252" customHeight="1">
      <c r="A19" s="20" t="s">
        <v>32</v>
      </c>
      <c r="B19" s="33" t="s">
        <v>39</v>
      </c>
      <c r="C19" s="22">
        <v>173</v>
      </c>
      <c r="D19" s="22"/>
      <c r="E19" s="22">
        <v>173</v>
      </c>
      <c r="F19" s="22">
        <v>183.28232</v>
      </c>
      <c r="G19" s="15">
        <f t="shared" si="0"/>
        <v>105.9</v>
      </c>
    </row>
    <row r="20" spans="1:7" ht="198" customHeight="1">
      <c r="A20" s="20" t="s">
        <v>19</v>
      </c>
      <c r="B20" s="21" t="s">
        <v>22</v>
      </c>
      <c r="C20" s="22">
        <f>C21</f>
        <v>2068</v>
      </c>
      <c r="D20" s="22"/>
      <c r="E20" s="22">
        <f>E21</f>
        <v>2068</v>
      </c>
      <c r="F20" s="22">
        <f>F21</f>
        <v>2060.6713799999998</v>
      </c>
      <c r="G20" s="15">
        <f t="shared" si="0"/>
        <v>99.6</v>
      </c>
    </row>
    <row r="21" spans="1:7" ht="181.5" customHeight="1">
      <c r="A21" s="20" t="s">
        <v>20</v>
      </c>
      <c r="B21" s="21" t="s">
        <v>21</v>
      </c>
      <c r="C21" s="22">
        <f>SUM(C22:C28)</f>
        <v>2068</v>
      </c>
      <c r="D21" s="22"/>
      <c r="E21" s="22">
        <f>SUM(E22:E28)</f>
        <v>2068</v>
      </c>
      <c r="F21" s="22">
        <f>SUM(F22:F28)</f>
        <v>2060.6713799999998</v>
      </c>
      <c r="G21" s="15">
        <f t="shared" si="0"/>
        <v>99.6</v>
      </c>
    </row>
    <row r="22" spans="1:7" ht="409.5" customHeight="1">
      <c r="A22" s="54" t="s">
        <v>61</v>
      </c>
      <c r="B22" s="54" t="s">
        <v>65</v>
      </c>
      <c r="C22" s="58">
        <v>947</v>
      </c>
      <c r="D22" s="60"/>
      <c r="E22" s="58">
        <v>947</v>
      </c>
      <c r="F22" s="58">
        <v>937.98292</v>
      </c>
      <c r="G22" s="66">
        <f t="shared" si="0"/>
        <v>99</v>
      </c>
    </row>
    <row r="23" spans="1:7" ht="163.5" customHeight="1">
      <c r="A23" s="55"/>
      <c r="B23" s="55"/>
      <c r="C23" s="59"/>
      <c r="D23" s="61"/>
      <c r="E23" s="59"/>
      <c r="F23" s="59"/>
      <c r="G23" s="67"/>
    </row>
    <row r="24" spans="1:7" ht="409.5" customHeight="1">
      <c r="A24" s="54" t="s">
        <v>62</v>
      </c>
      <c r="B24" s="54" t="s">
        <v>66</v>
      </c>
      <c r="C24" s="58">
        <v>6</v>
      </c>
      <c r="D24" s="60"/>
      <c r="E24" s="58">
        <v>6</v>
      </c>
      <c r="F24" s="58">
        <v>6.89443</v>
      </c>
      <c r="G24" s="66">
        <f t="shared" si="0"/>
        <v>114.9</v>
      </c>
    </row>
    <row r="25" spans="1:7" ht="220.5" customHeight="1">
      <c r="A25" s="55"/>
      <c r="B25" s="55"/>
      <c r="C25" s="59"/>
      <c r="D25" s="61"/>
      <c r="E25" s="59"/>
      <c r="F25" s="59"/>
      <c r="G25" s="67"/>
    </row>
    <row r="26" spans="1:7" ht="409.5" customHeight="1">
      <c r="A26" s="54" t="s">
        <v>63</v>
      </c>
      <c r="B26" s="54" t="s">
        <v>67</v>
      </c>
      <c r="C26" s="58">
        <v>1249</v>
      </c>
      <c r="D26" s="60"/>
      <c r="E26" s="58">
        <v>1249</v>
      </c>
      <c r="F26" s="58">
        <v>1253.14834</v>
      </c>
      <c r="G26" s="66">
        <f t="shared" si="0"/>
        <v>100.3</v>
      </c>
    </row>
    <row r="27" spans="1:7" ht="167.25" customHeight="1">
      <c r="A27" s="55"/>
      <c r="B27" s="55"/>
      <c r="C27" s="59"/>
      <c r="D27" s="61"/>
      <c r="E27" s="59"/>
      <c r="F27" s="59"/>
      <c r="G27" s="67"/>
    </row>
    <row r="28" spans="1:7" ht="409.5" customHeight="1">
      <c r="A28" s="54" t="s">
        <v>64</v>
      </c>
      <c r="B28" s="54" t="s">
        <v>68</v>
      </c>
      <c r="C28" s="58">
        <v>-134</v>
      </c>
      <c r="D28" s="60"/>
      <c r="E28" s="58">
        <v>-134</v>
      </c>
      <c r="F28" s="58">
        <v>-137.35431</v>
      </c>
      <c r="G28" s="66">
        <f t="shared" si="0"/>
        <v>102.5</v>
      </c>
    </row>
    <row r="29" spans="1:7" ht="161.25" customHeight="1">
      <c r="A29" s="55"/>
      <c r="B29" s="55"/>
      <c r="C29" s="59"/>
      <c r="D29" s="61"/>
      <c r="E29" s="59"/>
      <c r="F29" s="59"/>
      <c r="G29" s="67"/>
    </row>
    <row r="30" spans="1:7" ht="84" customHeight="1">
      <c r="A30" s="20" t="s">
        <v>7</v>
      </c>
      <c r="B30" s="21" t="s">
        <v>3</v>
      </c>
      <c r="C30" s="22">
        <f>C32+C31</f>
        <v>81709</v>
      </c>
      <c r="D30" s="22"/>
      <c r="E30" s="22">
        <f>E32+E31</f>
        <v>81709</v>
      </c>
      <c r="F30" s="22">
        <f>F32+F31</f>
        <v>85318.46889</v>
      </c>
      <c r="G30" s="15">
        <f t="shared" si="0"/>
        <v>104.4</v>
      </c>
    </row>
    <row r="31" spans="1:7" ht="264" customHeight="1">
      <c r="A31" s="34" t="s">
        <v>24</v>
      </c>
      <c r="B31" s="21" t="s">
        <v>23</v>
      </c>
      <c r="C31" s="22">
        <v>6771</v>
      </c>
      <c r="D31" s="22"/>
      <c r="E31" s="22">
        <v>6771</v>
      </c>
      <c r="F31" s="22">
        <v>6840.21681</v>
      </c>
      <c r="G31" s="15">
        <f t="shared" si="0"/>
        <v>101</v>
      </c>
    </row>
    <row r="32" spans="1:7" ht="79.5" customHeight="1">
      <c r="A32" s="34" t="s">
        <v>50</v>
      </c>
      <c r="B32" s="35" t="s">
        <v>8</v>
      </c>
      <c r="C32" s="22">
        <f>C33+C34</f>
        <v>74938</v>
      </c>
      <c r="D32" s="22"/>
      <c r="E32" s="22">
        <f>E33+E34</f>
        <v>74938</v>
      </c>
      <c r="F32" s="22">
        <f>F33+F34</f>
        <v>78478.25208</v>
      </c>
      <c r="G32" s="15">
        <f t="shared" si="0"/>
        <v>104.7</v>
      </c>
    </row>
    <row r="33" spans="1:7" ht="196.5" customHeight="1">
      <c r="A33" s="32" t="s">
        <v>51</v>
      </c>
      <c r="B33" s="33" t="s">
        <v>27</v>
      </c>
      <c r="C33" s="22">
        <v>52503</v>
      </c>
      <c r="D33" s="22"/>
      <c r="E33" s="22">
        <v>52503</v>
      </c>
      <c r="F33" s="22">
        <v>55768.04343</v>
      </c>
      <c r="G33" s="15">
        <f t="shared" si="0"/>
        <v>106.2</v>
      </c>
    </row>
    <row r="34" spans="1:7" ht="204" customHeight="1">
      <c r="A34" s="32" t="s">
        <v>52</v>
      </c>
      <c r="B34" s="33" t="s">
        <v>28</v>
      </c>
      <c r="C34" s="22">
        <v>22435</v>
      </c>
      <c r="D34" s="22"/>
      <c r="E34" s="22">
        <v>22435</v>
      </c>
      <c r="F34" s="22">
        <v>22710.20865</v>
      </c>
      <c r="G34" s="15">
        <f t="shared" si="0"/>
        <v>101.2</v>
      </c>
    </row>
    <row r="35" spans="1:7" ht="88.5" customHeight="1">
      <c r="A35" s="34"/>
      <c r="B35" s="28" t="s">
        <v>17</v>
      </c>
      <c r="C35" s="29">
        <f>C36+C40+C42+C45+C46</f>
        <v>12762.7</v>
      </c>
      <c r="D35" s="29"/>
      <c r="E35" s="29">
        <f>E36+E40+E42+E45+E46</f>
        <v>12762.7</v>
      </c>
      <c r="F35" s="29">
        <f>F36+F40+F42+F45+F46</f>
        <v>12570.23292</v>
      </c>
      <c r="G35" s="30">
        <f t="shared" si="0"/>
        <v>98.5</v>
      </c>
    </row>
    <row r="36" spans="1:7" ht="207" customHeight="1">
      <c r="A36" s="20" t="s">
        <v>12</v>
      </c>
      <c r="B36" s="21" t="s">
        <v>4</v>
      </c>
      <c r="C36" s="36">
        <f>C37+C38+C39</f>
        <v>12256.7</v>
      </c>
      <c r="D36" s="36"/>
      <c r="E36" s="36">
        <f>E37+E38+E39</f>
        <v>12256.7</v>
      </c>
      <c r="F36" s="36">
        <f>F37+F38+F39</f>
        <v>11836.80941</v>
      </c>
      <c r="G36" s="15">
        <f t="shared" si="0"/>
        <v>96.6</v>
      </c>
    </row>
    <row r="37" spans="1:7" ht="385.5" customHeight="1">
      <c r="A37" s="32" t="s">
        <v>30</v>
      </c>
      <c r="B37" s="33" t="s">
        <v>29</v>
      </c>
      <c r="C37" s="22">
        <v>9737</v>
      </c>
      <c r="D37" s="22"/>
      <c r="E37" s="22">
        <v>9737</v>
      </c>
      <c r="F37" s="22">
        <v>9297.3729</v>
      </c>
      <c r="G37" s="15">
        <f t="shared" si="0"/>
        <v>95.5</v>
      </c>
    </row>
    <row r="38" spans="1:7" ht="376.5" customHeight="1">
      <c r="A38" s="32" t="s">
        <v>56</v>
      </c>
      <c r="B38" s="33" t="s">
        <v>55</v>
      </c>
      <c r="C38" s="22">
        <v>1699.7</v>
      </c>
      <c r="D38" s="22"/>
      <c r="E38" s="22">
        <v>1699.7</v>
      </c>
      <c r="F38" s="22">
        <v>1699.74117</v>
      </c>
      <c r="G38" s="15">
        <f t="shared" si="0"/>
        <v>100</v>
      </c>
    </row>
    <row r="39" spans="1:7" ht="187.5" customHeight="1">
      <c r="A39" s="32" t="s">
        <v>49</v>
      </c>
      <c r="B39" s="33" t="s">
        <v>48</v>
      </c>
      <c r="C39" s="22">
        <v>820</v>
      </c>
      <c r="D39" s="22"/>
      <c r="E39" s="22">
        <v>820</v>
      </c>
      <c r="F39" s="22">
        <v>839.69534</v>
      </c>
      <c r="G39" s="15">
        <f t="shared" si="0"/>
        <v>102.4</v>
      </c>
    </row>
    <row r="40" spans="1:7" ht="139.5" customHeight="1">
      <c r="A40" s="32" t="s">
        <v>83</v>
      </c>
      <c r="B40" s="33" t="s">
        <v>82</v>
      </c>
      <c r="C40" s="22">
        <f>C41</f>
        <v>5</v>
      </c>
      <c r="D40" s="22"/>
      <c r="E40" s="22">
        <f>E41</f>
        <v>5</v>
      </c>
      <c r="F40" s="22">
        <f>F41</f>
        <v>4.76856</v>
      </c>
      <c r="G40" s="15">
        <f t="shared" si="0"/>
        <v>95.4</v>
      </c>
    </row>
    <row r="41" spans="1:7" ht="199.5" customHeight="1">
      <c r="A41" s="32" t="s">
        <v>84</v>
      </c>
      <c r="B41" s="33" t="s">
        <v>85</v>
      </c>
      <c r="C41" s="22">
        <v>5</v>
      </c>
      <c r="D41" s="22"/>
      <c r="E41" s="22">
        <v>5</v>
      </c>
      <c r="F41" s="22">
        <v>4.76856</v>
      </c>
      <c r="G41" s="15">
        <f t="shared" si="0"/>
        <v>95.4</v>
      </c>
    </row>
    <row r="42" spans="1:7" ht="151.5" customHeight="1">
      <c r="A42" s="20" t="s">
        <v>10</v>
      </c>
      <c r="B42" s="21" t="s">
        <v>5</v>
      </c>
      <c r="C42" s="31">
        <f>C43+C44</f>
        <v>113</v>
      </c>
      <c r="D42" s="22"/>
      <c r="E42" s="31">
        <f>E43+E44</f>
        <v>113</v>
      </c>
      <c r="F42" s="31">
        <f>F43+F44</f>
        <v>340.04436</v>
      </c>
      <c r="G42" s="15">
        <f t="shared" si="0"/>
        <v>300.9</v>
      </c>
    </row>
    <row r="43" spans="1:7" ht="264" customHeight="1">
      <c r="A43" s="20" t="s">
        <v>41</v>
      </c>
      <c r="B43" s="24" t="s">
        <v>25</v>
      </c>
      <c r="C43" s="18">
        <v>72</v>
      </c>
      <c r="D43" s="18"/>
      <c r="E43" s="18">
        <v>72</v>
      </c>
      <c r="F43" s="18">
        <v>72.34215</v>
      </c>
      <c r="G43" s="15">
        <f t="shared" si="0"/>
        <v>100.5</v>
      </c>
    </row>
    <row r="44" spans="1:7" ht="409.5" customHeight="1">
      <c r="A44" s="37" t="s">
        <v>34</v>
      </c>
      <c r="B44" s="38" t="s">
        <v>33</v>
      </c>
      <c r="C44" s="18">
        <v>41</v>
      </c>
      <c r="D44" s="18"/>
      <c r="E44" s="18">
        <v>41</v>
      </c>
      <c r="F44" s="18">
        <v>267.70221</v>
      </c>
      <c r="G44" s="15">
        <f t="shared" si="0"/>
        <v>652.9</v>
      </c>
    </row>
    <row r="45" spans="1:7" ht="93" customHeight="1">
      <c r="A45" s="16" t="s">
        <v>81</v>
      </c>
      <c r="B45" s="38" t="s">
        <v>80</v>
      </c>
      <c r="C45" s="18">
        <v>308</v>
      </c>
      <c r="D45" s="18"/>
      <c r="E45" s="18">
        <v>308</v>
      </c>
      <c r="F45" s="18">
        <v>308.285</v>
      </c>
      <c r="G45" s="15">
        <f t="shared" si="0"/>
        <v>100.1</v>
      </c>
    </row>
    <row r="46" spans="1:7" ht="93" customHeight="1">
      <c r="A46" s="16" t="s">
        <v>38</v>
      </c>
      <c r="B46" s="17" t="s">
        <v>37</v>
      </c>
      <c r="C46" s="18">
        <f>C47+C48</f>
        <v>80</v>
      </c>
      <c r="D46" s="18"/>
      <c r="E46" s="18">
        <f>E47+E48</f>
        <v>80</v>
      </c>
      <c r="F46" s="18">
        <f>F47+F48</f>
        <v>80.32559</v>
      </c>
      <c r="G46" s="15">
        <f t="shared" si="0"/>
        <v>100.4</v>
      </c>
    </row>
    <row r="47" spans="1:7" ht="153" customHeight="1">
      <c r="A47" s="37" t="s">
        <v>46</v>
      </c>
      <c r="B47" s="38" t="s">
        <v>47</v>
      </c>
      <c r="C47" s="18">
        <v>5</v>
      </c>
      <c r="D47" s="18"/>
      <c r="E47" s="18">
        <v>5</v>
      </c>
      <c r="F47" s="18">
        <v>5.25</v>
      </c>
      <c r="G47" s="15">
        <f t="shared" si="0"/>
        <v>105</v>
      </c>
    </row>
    <row r="48" spans="1:7" ht="265.5" customHeight="1">
      <c r="A48" s="37" t="s">
        <v>87</v>
      </c>
      <c r="B48" s="38" t="s">
        <v>86</v>
      </c>
      <c r="C48" s="18">
        <v>75</v>
      </c>
      <c r="D48" s="18"/>
      <c r="E48" s="18">
        <v>75</v>
      </c>
      <c r="F48" s="18">
        <v>75.07559</v>
      </c>
      <c r="G48" s="15">
        <f t="shared" si="0"/>
        <v>100.1</v>
      </c>
    </row>
    <row r="49" spans="1:7" ht="109.5" customHeight="1">
      <c r="A49" s="19" t="s">
        <v>0</v>
      </c>
      <c r="B49" s="28" t="s">
        <v>9</v>
      </c>
      <c r="C49" s="39">
        <f>C50+C58</f>
        <v>13187.97023</v>
      </c>
      <c r="D49" s="39">
        <f>D50+D58</f>
        <v>-1176.6499999999999</v>
      </c>
      <c r="E49" s="39">
        <f>E50+E58</f>
        <v>12011.320230000001</v>
      </c>
      <c r="F49" s="39">
        <f>F50+F58</f>
        <v>11402.113999999998</v>
      </c>
      <c r="G49" s="30">
        <f t="shared" si="0"/>
        <v>94.9</v>
      </c>
    </row>
    <row r="50" spans="1:7" ht="205.5" customHeight="1">
      <c r="A50" s="20" t="s">
        <v>53</v>
      </c>
      <c r="B50" s="21" t="s">
        <v>54</v>
      </c>
      <c r="C50" s="22">
        <f>C51+C56</f>
        <v>13081.060000000001</v>
      </c>
      <c r="D50" s="22">
        <f>D51+D56</f>
        <v>-1176.6499999999999</v>
      </c>
      <c r="E50" s="22">
        <f>E51+E56</f>
        <v>11904.410000000002</v>
      </c>
      <c r="F50" s="22">
        <f>F51+F56</f>
        <v>11295.203769999998</v>
      </c>
      <c r="G50" s="15">
        <f t="shared" si="0"/>
        <v>94.9</v>
      </c>
    </row>
    <row r="51" spans="1:7" ht="148.5" customHeight="1">
      <c r="A51" s="20" t="s">
        <v>73</v>
      </c>
      <c r="B51" s="21" t="s">
        <v>72</v>
      </c>
      <c r="C51" s="22">
        <f>SUM(C52:C55)</f>
        <v>12133.060000000001</v>
      </c>
      <c r="D51" s="22">
        <f>SUM(D52:D55)</f>
        <v>-1176.6499999999999</v>
      </c>
      <c r="E51" s="22">
        <f>SUM(E52:E55)</f>
        <v>10956.410000000002</v>
      </c>
      <c r="F51" s="22">
        <f>SUM(F52:F55)</f>
        <v>10779.203769999998</v>
      </c>
      <c r="G51" s="15">
        <f t="shared" si="0"/>
        <v>98.4</v>
      </c>
    </row>
    <row r="52" spans="1:7" ht="384" customHeight="1">
      <c r="A52" s="20" t="s">
        <v>58</v>
      </c>
      <c r="B52" s="21" t="s">
        <v>70</v>
      </c>
      <c r="C52" s="22">
        <v>1279.2</v>
      </c>
      <c r="D52" s="22">
        <v>-1143.83</v>
      </c>
      <c r="E52" s="22">
        <f>C52+D52</f>
        <v>135.37000000000012</v>
      </c>
      <c r="F52" s="22">
        <v>135.36765</v>
      </c>
      <c r="G52" s="15">
        <f t="shared" si="0"/>
        <v>100</v>
      </c>
    </row>
    <row r="53" spans="1:7" ht="265.5" customHeight="1">
      <c r="A53" s="23" t="s">
        <v>69</v>
      </c>
      <c r="B53" s="21" t="s">
        <v>71</v>
      </c>
      <c r="C53" s="22">
        <v>10544</v>
      </c>
      <c r="D53" s="22">
        <v>0</v>
      </c>
      <c r="E53" s="22">
        <f>C53+D53</f>
        <v>10544</v>
      </c>
      <c r="F53" s="22">
        <v>10384.59666</v>
      </c>
      <c r="G53" s="15">
        <f t="shared" si="0"/>
        <v>98.5</v>
      </c>
    </row>
    <row r="54" spans="1:7" ht="141" customHeight="1">
      <c r="A54" s="23" t="s">
        <v>79</v>
      </c>
      <c r="B54" s="24" t="s">
        <v>78</v>
      </c>
      <c r="C54" s="22">
        <v>177.86</v>
      </c>
      <c r="D54" s="22">
        <v>0</v>
      </c>
      <c r="E54" s="22">
        <f>C54+D54</f>
        <v>177.86</v>
      </c>
      <c r="F54" s="22">
        <v>160.05993</v>
      </c>
      <c r="G54" s="15">
        <f t="shared" si="0"/>
        <v>90</v>
      </c>
    </row>
    <row r="55" spans="1:7" ht="409.5" customHeight="1">
      <c r="A55" s="23" t="s">
        <v>59</v>
      </c>
      <c r="B55" s="24" t="s">
        <v>57</v>
      </c>
      <c r="C55" s="22">
        <v>132</v>
      </c>
      <c r="D55" s="22">
        <v>-32.82</v>
      </c>
      <c r="E55" s="22">
        <f>C55+D55</f>
        <v>99.18</v>
      </c>
      <c r="F55" s="22">
        <v>99.17953</v>
      </c>
      <c r="G55" s="15">
        <f t="shared" si="0"/>
        <v>100</v>
      </c>
    </row>
    <row r="56" spans="1:7" ht="141" customHeight="1">
      <c r="A56" s="23" t="s">
        <v>75</v>
      </c>
      <c r="B56" s="24" t="s">
        <v>74</v>
      </c>
      <c r="C56" s="22">
        <f>C57</f>
        <v>948</v>
      </c>
      <c r="D56" s="22">
        <f>D57</f>
        <v>0</v>
      </c>
      <c r="E56" s="22">
        <f>E57</f>
        <v>948</v>
      </c>
      <c r="F56" s="22">
        <f>F57</f>
        <v>516</v>
      </c>
      <c r="G56" s="15">
        <f t="shared" si="0"/>
        <v>54.4</v>
      </c>
    </row>
    <row r="57" spans="1:7" ht="270" customHeight="1">
      <c r="A57" s="20" t="s">
        <v>60</v>
      </c>
      <c r="B57" s="24" t="s">
        <v>26</v>
      </c>
      <c r="C57" s="22">
        <v>948</v>
      </c>
      <c r="D57" s="22">
        <v>0</v>
      </c>
      <c r="E57" s="22">
        <v>948</v>
      </c>
      <c r="F57" s="22">
        <v>516</v>
      </c>
      <c r="G57" s="15">
        <f t="shared" si="0"/>
        <v>54.4</v>
      </c>
    </row>
    <row r="58" spans="1:7" ht="370.5" customHeight="1">
      <c r="A58" s="40" t="s">
        <v>44</v>
      </c>
      <c r="B58" s="41" t="s">
        <v>42</v>
      </c>
      <c r="C58" s="39">
        <f>C59</f>
        <v>106.91023</v>
      </c>
      <c r="D58" s="39">
        <f>D59</f>
        <v>0</v>
      </c>
      <c r="E58" s="39">
        <f>E59</f>
        <v>106.91023</v>
      </c>
      <c r="F58" s="39">
        <f>F59</f>
        <v>106.91023</v>
      </c>
      <c r="G58" s="30">
        <f t="shared" si="0"/>
        <v>100</v>
      </c>
    </row>
    <row r="59" spans="1:7" ht="319.5" customHeight="1">
      <c r="A59" s="42" t="s">
        <v>76</v>
      </c>
      <c r="B59" s="43" t="s">
        <v>43</v>
      </c>
      <c r="C59" s="22">
        <v>106.91023</v>
      </c>
      <c r="D59" s="22">
        <v>0</v>
      </c>
      <c r="E59" s="22">
        <v>106.91023</v>
      </c>
      <c r="F59" s="22">
        <v>106.91023</v>
      </c>
      <c r="G59" s="15">
        <f t="shared" si="0"/>
        <v>100</v>
      </c>
    </row>
    <row r="60" spans="1:7" s="45" customFormat="1" ht="74.25" customHeight="1">
      <c r="A60" s="20"/>
      <c r="B60" s="28" t="s">
        <v>6</v>
      </c>
      <c r="C60" s="44">
        <f>C49+C12</f>
        <v>152960.67023000002</v>
      </c>
      <c r="D60" s="44">
        <f>D49+D12</f>
        <v>-1176.6499999999999</v>
      </c>
      <c r="E60" s="44">
        <f>E49+E12</f>
        <v>151784.02023000002</v>
      </c>
      <c r="F60" s="44">
        <f>F49+F12</f>
        <v>156375.22023</v>
      </c>
      <c r="G60" s="30">
        <f t="shared" si="0"/>
        <v>103</v>
      </c>
    </row>
    <row r="61" spans="1:7" s="45" customFormat="1" ht="63" customHeight="1">
      <c r="A61" s="46"/>
      <c r="B61" s="47"/>
      <c r="C61" s="48"/>
      <c r="D61" s="49"/>
      <c r="E61" s="49"/>
      <c r="F61" s="49"/>
      <c r="G61" s="49"/>
    </row>
    <row r="62" spans="1:7" s="45" customFormat="1" ht="147" customHeight="1">
      <c r="A62" s="46"/>
      <c r="B62" s="50"/>
      <c r="C62" s="51"/>
      <c r="D62" s="49"/>
      <c r="E62" s="49"/>
      <c r="F62" s="49"/>
      <c r="G62" s="49"/>
    </row>
    <row r="63" spans="1:7" s="13" customFormat="1" ht="66.75" customHeight="1">
      <c r="A63" s="62" t="s">
        <v>95</v>
      </c>
      <c r="B63" s="62"/>
      <c r="C63" s="62"/>
      <c r="D63" s="62"/>
      <c r="E63" s="26"/>
      <c r="F63" s="26"/>
      <c r="G63" s="25"/>
    </row>
    <row r="64" spans="1:7" s="13" customFormat="1" ht="66.75" customHeight="1">
      <c r="A64" s="63" t="s">
        <v>96</v>
      </c>
      <c r="B64" s="63"/>
      <c r="C64" s="63"/>
      <c r="D64" s="63"/>
      <c r="E64" s="26"/>
      <c r="F64" s="26"/>
      <c r="G64" s="25"/>
    </row>
    <row r="65" spans="1:7" s="13" customFormat="1" ht="69.75" customHeight="1">
      <c r="A65" s="53"/>
      <c r="B65" s="53"/>
      <c r="C65" s="53"/>
      <c r="D65" s="53"/>
      <c r="E65" s="53"/>
      <c r="F65" s="53"/>
      <c r="G65" s="25"/>
    </row>
  </sheetData>
  <sheetProtection/>
  <mergeCells count="45">
    <mergeCell ref="A8:G8"/>
    <mergeCell ref="A28:A29"/>
    <mergeCell ref="B28:B29"/>
    <mergeCell ref="C28:C29"/>
    <mergeCell ref="D28:D29"/>
    <mergeCell ref="E28:E29"/>
    <mergeCell ref="F24:F25"/>
    <mergeCell ref="G24:G25"/>
    <mergeCell ref="B26:B27"/>
    <mergeCell ref="C26:C27"/>
    <mergeCell ref="D26:D27"/>
    <mergeCell ref="E26:E27"/>
    <mergeCell ref="F26:F27"/>
    <mergeCell ref="F28:F29"/>
    <mergeCell ref="G26:G27"/>
    <mergeCell ref="G28:G29"/>
    <mergeCell ref="A10:C10"/>
    <mergeCell ref="G17:G18"/>
    <mergeCell ref="B22:B23"/>
    <mergeCell ref="A22:A23"/>
    <mergeCell ref="C22:C23"/>
    <mergeCell ref="D22:D23"/>
    <mergeCell ref="E22:E23"/>
    <mergeCell ref="F22:F23"/>
    <mergeCell ref="G22:G23"/>
    <mergeCell ref="C24:C25"/>
    <mergeCell ref="D24:D25"/>
    <mergeCell ref="E24:E25"/>
    <mergeCell ref="A64:D64"/>
    <mergeCell ref="A26:A27"/>
    <mergeCell ref="D1:G1"/>
    <mergeCell ref="D2:G2"/>
    <mergeCell ref="D3:G3"/>
    <mergeCell ref="D4:G4"/>
    <mergeCell ref="D5:G5"/>
    <mergeCell ref="A65:F65"/>
    <mergeCell ref="B17:B18"/>
    <mergeCell ref="A17:A18"/>
    <mergeCell ref="C17:C18"/>
    <mergeCell ref="D17:D18"/>
    <mergeCell ref="E17:E18"/>
    <mergeCell ref="F17:F18"/>
    <mergeCell ref="A24:A25"/>
    <mergeCell ref="A63:D63"/>
    <mergeCell ref="B24:B25"/>
  </mergeCells>
  <printOptions/>
  <pageMargins left="0.5118110236220472" right="0.2362204724409449" top="0.4330708661417323" bottom="0.3937007874015748" header="0.11811023622047245" footer="0.11811023622047245"/>
  <pageSetup fitToHeight="0" horizontalDpi="600" verticalDpi="600" orientation="portrait" paperSize="9" scale="17" r:id="rId1"/>
  <headerFooter scaleWithDoc="0">
    <oddFooter>&amp;R&amp;9&amp;P</oddFooter>
  </headerFooter>
  <rowBreaks count="2" manualBreakCount="2">
    <brk id="27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2020-04-01T09:09:36Z</cp:lastPrinted>
  <dcterms:created xsi:type="dcterms:W3CDTF">2004-10-05T07:40:56Z</dcterms:created>
  <dcterms:modified xsi:type="dcterms:W3CDTF">2020-05-06T10:11:18Z</dcterms:modified>
  <cp:category/>
  <cp:version/>
  <cp:contentType/>
  <cp:contentStatus/>
</cp:coreProperties>
</file>