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10" windowHeight="8850" tabRatio="948" activeTab="0"/>
  </bookViews>
  <sheets>
    <sheet name="Прил1(дох.) 2021 декабрь" sheetId="1" r:id="rId1"/>
  </sheets>
  <definedNames>
    <definedName name="_xlnm.Print_Titles" localSheetId="0">'Прил1(дох.) 2021 декабрь'!$15:$16</definedName>
    <definedName name="_xlnm.Print_Area" localSheetId="0">'Прил1(дох.) 2021 декабрь'!$A$1:$G$225</definedName>
  </definedNames>
  <calcPr fullCalcOnLoad="1"/>
</workbook>
</file>

<file path=xl/sharedStrings.xml><?xml version="1.0" encoding="utf-8"?>
<sst xmlns="http://schemas.openxmlformats.org/spreadsheetml/2006/main" count="423" uniqueCount="403">
  <si>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</si>
  <si>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</si>
  <si>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</si>
  <si>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</si>
  <si>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</si>
  <si>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</si>
  <si>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</si>
  <si>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</si>
  <si>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</si>
  <si>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</si>
  <si>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</si>
  <si>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</si>
  <si>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</si>
  <si>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</si>
  <si>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</si>
  <si>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</si>
  <si>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</si>
  <si>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</si>
  <si>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</si>
  <si>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</si>
  <si>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</si>
  <si>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</si>
  <si>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</si>
  <si>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</si>
  <si>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</si>
  <si>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</si>
  <si>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</si>
  <si>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</si>
  <si>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</si>
  <si>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</si>
  <si>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</si>
  <si>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</si>
  <si>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</si>
  <si>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</si>
  <si>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</si>
  <si>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</si>
  <si>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</si>
  <si>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</si>
  <si>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</si>
  <si>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</si>
  <si>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</si>
  <si>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</si>
  <si>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</si>
  <si>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</si>
  <si>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</si>
  <si>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</si>
  <si>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</si>
  <si>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100 1 03 02231 01 0000 110</t>
  </si>
  <si>
    <t>100 1 03 02241 01 0000 110</t>
  </si>
  <si>
    <t>100 1 03 02251 01 0000 110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</si>
  <si>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</si>
  <si>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</si>
  <si>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</si>
  <si>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</si>
  <si>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</si>
  <si>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</si>
  <si>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</si>
  <si>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</si>
  <si>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</si>
  <si>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</si>
  <si>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</si>
  <si>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</si>
  <si>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</si>
  <si>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</si>
  <si>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</si>
  <si>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</si>
  <si>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</si>
  <si>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</si>
  <si>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</si>
  <si>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</si>
  <si>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</si>
  <si>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</si>
  <si>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</si>
  <si>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</si>
  <si>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</si>
  <si>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</si>
  <si>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</si>
  <si>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</si>
  <si>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</si>
  <si>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</si>
  <si>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>056 1 13 01994 04 0002 130</t>
  </si>
  <si>
    <t>070 2 02 29999 04 0014 150</t>
  </si>
  <si>
    <t xml:space="preserve"> 003 2 02 29999 04 0016 150 </t>
  </si>
  <si>
    <t xml:space="preserve"> 056 2 02 29999 04 0020 150 </t>
  </si>
  <si>
    <t>056 2 02 25169 04 0000 150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</si>
  <si>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</si>
  <si>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</si>
  <si>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 xml:space="preserve"> 070 2 02 29999 04 0005 150 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</si>
  <si>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</si>
  <si>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056 2 02 29999 04 0026 150 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</si>
  <si>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</si>
  <si>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</si>
  <si>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</si>
  <si>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</si>
  <si>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</si>
  <si>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</si>
  <si>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</si>
  <si>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</si>
  <si>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</si>
  <si>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</si>
  <si>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</si>
  <si>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</si>
  <si>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</si>
  <si>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</si>
  <si>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</si>
  <si>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</si>
  <si>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</si>
  <si>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</si>
  <si>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</si>
  <si>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</si>
  <si>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</si>
  <si>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</si>
  <si>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</si>
  <si>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</si>
  <si>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</si>
  <si>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</si>
  <si>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</si>
  <si>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</si>
  <si>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</si>
  <si>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</si>
  <si>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</si>
  <si>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</si>
  <si>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</si>
  <si>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</si>
  <si>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</si>
  <si>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</si>
  <si>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</si>
  <si>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</si>
  <si>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</si>
  <si>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</si>
  <si>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</si>
  <si>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</si>
  <si>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</si>
  <si>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</si>
  <si>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</si>
  <si>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</si>
  <si>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</si>
  <si>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</si>
  <si>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</si>
  <si>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</si>
  <si>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</si>
  <si>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</si>
  <si>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</si>
  <si>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</si>
  <si>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</si>
  <si>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</si>
  <si>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</si>
  <si>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</si>
  <si>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</si>
  <si>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</si>
  <si>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</si>
  <si>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</si>
  <si>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</si>
  <si>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</si>
  <si>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080 1 14 06312 04 0000 430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</si>
  <si>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</si>
  <si>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</si>
  <si>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строительство и реконструкцию (модернизацию) объектов питьевого водоснабжения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</si>
  <si>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</si>
  <si>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</si>
  <si>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</si>
  <si>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</si>
  <si>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</si>
  <si>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</si>
  <si>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</si>
  <si>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</si>
  <si>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</si>
  <si>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</si>
  <si>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</si>
  <si>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</si>
  <si>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</si>
  <si>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003 117 05040 04 0002 180</t>
  </si>
  <si>
    <t>Субсидии бюджетам городских округов на поддержку отрасли культуры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</si>
  <si>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</si>
  <si>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</si>
  <si>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</si>
  <si>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</si>
  <si>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Субвенции бюджетам городских округов на проведение Всероссийской переписи населения 2020 года</t>
  </si>
  <si>
    <t>070 202 35469 04 0000 150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</si>
  <si>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</si>
  <si>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</si>
  <si>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</si>
  <si>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</si>
  <si>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</si>
  <si>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</si>
  <si>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</si>
  <si>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056 2 02 29999 04 0054 150 </t>
  </si>
  <si>
    <r>
      <t xml:space="preserve"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</t>
    </r>
    <r>
      <rPr>
        <sz val="12"/>
        <color indexed="8"/>
        <rFont val="Times New Roman"/>
        <family val="1"/>
      </rPr>
      <t xml:space="preserve">социального найма жилого помещения </t>
    </r>
    <r>
      <rPr>
        <sz val="12"/>
        <rFont val="Times New Roman"/>
        <family val="1"/>
      </rPr>
      <t>муниципального жилого фонда)</t>
    </r>
  </si>
  <si>
    <t>000 207 00000 00 0000 000</t>
  </si>
  <si>
    <t>ПРОЧИЕ БЕЗВОЗМЕЗДНЫЕ ПОСТУПЛЕНИЯ</t>
  </si>
  <si>
    <t>182 1 08 03010 01 0000 110</t>
  </si>
  <si>
    <t>070 1 08 07150 01 0000 110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</si>
  <si>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</si>
  <si>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       Приложение 1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</si>
  <si>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</si>
  <si>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</si>
  <si>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</si>
  <si>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</si>
  <si>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>000 113 02000 00 0000 130</t>
  </si>
  <si>
    <t>070 1 13 02994 04 0001 130</t>
  </si>
  <si>
    <t>Прочие доходы от компенсации затрат бюджетов городских округов  (дебиторская задолженность прошлых лет)</t>
  </si>
  <si>
    <t>070 1 13 02994 04 0002 130</t>
  </si>
  <si>
    <t>Прочие доходы от компенсации затрат бюджетов городских округов  (доходы от компенсации затрат многофункционального центра предоставления государственных и муниципальных услуг)</t>
  </si>
  <si>
    <t>070 1 13 02994 04 0004 130</t>
  </si>
  <si>
    <t>Прочие доходы от компенсации затрат бюджетов городских округов  (возврат субсидии прошлых лет на выполнение муниципального задания)</t>
  </si>
  <si>
    <t>Доходы от компенсации затрат государства</t>
  </si>
  <si>
    <t>080 114 01040 04 0000 410</t>
  </si>
  <si>
    <t>Доходы от продажи квартир, находящихся в собственности городских округов</t>
  </si>
  <si>
    <t>Прочие дотации бюджетам городских округов</t>
  </si>
  <si>
    <t>Дотации бюджетам бюджетной системы Российской Федерации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</si>
  <si>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</si>
  <si>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</si>
  <si>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</si>
  <si>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</si>
  <si>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Прочие субсидии бюджетам городских округов (на ямочный ремонт асфальтового покрытия  дворовых территорий)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</si>
  <si>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</si>
  <si>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 070 2 02 29999 04 0009 150 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</si>
  <si>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</si>
  <si>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 xml:space="preserve"> 050 2 02 29999 04 0021 150 </t>
  </si>
  <si>
    <t xml:space="preserve">070 2 02 29999 04 0031 150 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</si>
  <si>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</si>
  <si>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ремонт дворовых территорий)</t>
  </si>
  <si>
    <t>Прочие субсидии бюджетам городских округов (на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 (Парк "Захарово" и Одинцовский Парк культуры, спорта и отдыха))</t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</si>
  <si>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</si>
  <si>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t>Прочие субсидии бюджетам городских округов (на капитальные вложения в объекты общего образования (СОШ на 550 мест п.Горки-2))</t>
  </si>
  <si>
    <t>000 202 40000 00 0000 150</t>
  </si>
  <si>
    <t>Иные межбюджетные трансферты</t>
  </si>
  <si>
    <t>070 202 45424 04 0000 150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</si>
  <si>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</si>
  <si>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</si>
  <si>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</si>
  <si>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056 218 04010 04 0000 150</t>
  </si>
  <si>
    <t>Доходы бюджетов городских округов от возврата бюджетными учреждениями остатков субсидий прошлых лет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</si>
  <si>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</si>
  <si>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</si>
  <si>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</si>
  <si>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</si>
  <si>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</si>
  <si>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</si>
  <si>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003 219 60010 04 0000 150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</si>
  <si>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</si>
  <si>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056 219 60010 04 0000 150</t>
  </si>
  <si>
    <t>070 219 60010 04 0000 150</t>
  </si>
  <si>
    <t>Прочие субсидии бюджетам городских округов (на обустройство и установку детских игровых площадок на территории муниципальных образований Московской области)</t>
  </si>
  <si>
    <t>070 2 07 04050 04 0000 150</t>
  </si>
  <si>
    <t>Прочие безвозмездные поступления в бюджеты городских округов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</si>
  <si>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</si>
  <si>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</si>
  <si>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</si>
  <si>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</si>
  <si>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</si>
  <si>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</si>
  <si>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</si>
  <si>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</si>
  <si>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</si>
  <si>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</si>
  <si>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 xml:space="preserve">080 1 11 07014 04 0000 120 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</si>
  <si>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</si>
  <si>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от государственных и муниципальных унитарных предприятий</t>
  </si>
  <si>
    <t>000 1 11 07000 00 0000 120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</si>
  <si>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округа)</t>
  </si>
  <si>
    <t xml:space="preserve">070 1 11 09044 04 0006 120 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</si>
  <si>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</si>
  <si>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</si>
  <si>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>056 1 13 02994 04 0001 130</t>
  </si>
  <si>
    <t>050 1 13 02994 04 0004 130</t>
  </si>
  <si>
    <t>056 1 13 02994 04 0004 130</t>
  </si>
  <si>
    <t>056 1 13 02994 04 0020 130</t>
  </si>
  <si>
    <t xml:space="preserve">070 1 14 02042 04 0000 410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</si>
  <si>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</si>
  <si>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056 1 14 02042 04 0000 440  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</si>
  <si>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</si>
  <si>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056 117 05040 04 0002 180</t>
  </si>
  <si>
    <t xml:space="preserve">070 1 17 05040 04 0003 180 </t>
  </si>
  <si>
    <t>Прочие неналоговые доходы бюджетов городских округов (плата за право заключения муниципального контракта)</t>
  </si>
  <si>
    <t xml:space="preserve">080 1 17 05040 04 0005 180 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</si>
  <si>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</si>
  <si>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 xml:space="preserve">051 1 17 05040 04 0020 180 </t>
  </si>
  <si>
    <t>Прочие неналоговые доходы бюджетов городских округов (прочие доходы)</t>
  </si>
  <si>
    <t xml:space="preserve">070 1 17 05040 04 0020 180 </t>
  </si>
  <si>
    <t xml:space="preserve">070 2 02 29999 04 0001 150 </t>
  </si>
  <si>
    <t>Прочие субсидии бюджетам городских округов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услуг, а также их техническая поддержка)</t>
  </si>
  <si>
    <t>Прочие субсидии бюджетам городских округов (на благоустройство зон для досуга и отдыха населения в парках культуры и отдыха (Парк у воды Виражи))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</si>
  <si>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проектной документации)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</si>
  <si>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</si>
  <si>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>050 202 49999 04 0002 150</t>
  </si>
  <si>
    <t>Прочие межбюджетные трансферты, передаваемые бюджетам городских округов (адресное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детей)</t>
  </si>
  <si>
    <t>Прочие субсидии бюджетам городских округов (на благоустройство прилегающих территорий на Рублево-Успенском шоссе Московской области)</t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</si>
  <si>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</si>
  <si>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Прочие субсидии бюджетам городских округов (на улучшение архитектурно-художественного облика улиц городов (г. Звенигород, ул. Фрунзе, ул. Пролетарская, ул. Ленина, ул. Макарова, ул. Луначарского, ул. Игнатьевская))</t>
  </si>
  <si>
    <t>Прочие субсидии бюджетам городских округов (на реализацию мероприятий по благоустройству территорий общего пользования, связанных с функционированием Московских центральных диаметров)</t>
  </si>
  <si>
    <t>Прочие субсидии бюджетам городских округов (на создание и ремонт пешеходных коммуникаций)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</si>
  <si>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</si>
  <si>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 xml:space="preserve">080 1 11 09044 04 0005 120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</si>
  <si>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</si>
  <si>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 xml:space="preserve">070 1 11 09044 04 0007 120 </t>
  </si>
  <si>
    <t>Доходы, поступающие в порядке возмещения расходов, понесенных в связи с эксплуатацией имущества городских округов</t>
  </si>
  <si>
    <t>056 1 13 02064 04 0000 130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</si>
  <si>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</si>
  <si>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056  1 13 02994 04 0003 130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</si>
  <si>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</si>
  <si>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080 1 14 06024 04 0000 430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</si>
  <si>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</si>
  <si>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080 1 14 06324 04 0000 430</t>
  </si>
  <si>
    <t xml:space="preserve">080 1 17 05040 04 0020 180 </t>
  </si>
  <si>
    <t xml:space="preserve">056 2 07 04050 04 0000 150 </t>
  </si>
  <si>
    <t>070 218 04030 04 0000 150</t>
  </si>
  <si>
    <t xml:space="preserve"> 003 2 02 29999 04 0053 150 </t>
  </si>
  <si>
    <t>Прочие субсидии бюджетам городских округов (на реализацию проектов граждан, сформированных в рамках практик инициативного бюджетирования)</t>
  </si>
  <si>
    <t>Прочие субсидии бюджетам городских округов (на комплексное благоустройство территорий муниципальных образований Московской области)</t>
  </si>
  <si>
    <t>003 2 07 04050 04 0000 150</t>
  </si>
  <si>
    <t>050 202 45519 04 0000 150</t>
  </si>
  <si>
    <t>Межбюджетные трансферты, передаваемые бюджетам городских округов на поддержку отрасли культуры</t>
  </si>
  <si>
    <t>Единый сельскохозяйственный налог</t>
  </si>
  <si>
    <t>182 1 05 03000 01 0000 110</t>
  </si>
  <si>
    <t>070 1 14 02048 04 0000 410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</si>
  <si>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</si>
  <si>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r>
      <t>Прочие безвозмездные поступления в бюджеты городских округов</t>
    </r>
    <r>
      <rPr>
        <b/>
        <sz val="12"/>
        <rFont val="Times New Roman"/>
        <family val="1"/>
      </rPr>
      <t xml:space="preserve"> </t>
    </r>
  </si>
  <si>
    <t>Заместитель Главы Администрации -</t>
  </si>
  <si>
    <t>Прочие субсидии бюджетам городских округов (на строительство и реконструкцию объектов очистки сточных вод)</t>
  </si>
  <si>
    <t>Прочие субсидии бюджетам городских округов (на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подразделения Военного комиссариата Московской области)</t>
  </si>
  <si>
    <t>Прочие субсидии бюджетам городских округов (на проведение работ по сносу объектов самовольного строительства, право на снос которых в судебном порядке предоставлено администрациям муниципальных образований Московской области, являющимися взыскателями по исполнительным производствам)</t>
  </si>
  <si>
    <t>Прочие субсидии бюджетам городских округов (на размещение общественных туалетов нестационарного типа на территориях общего пользования)</t>
  </si>
  <si>
    <t>Прочие субсидии бюджетам городских округов (на устройство и капитальный ремонт систем наружного освещения)</t>
  </si>
  <si>
    <t xml:space="preserve"> 070 2 02 29999 04 0008 150 </t>
  </si>
  <si>
    <t>Прочие субсидии бюджетам городских округов (на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</si>
  <si>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070 202 49999 04 0003 150</t>
  </si>
  <si>
    <t>Прочие межбюджетные трансферты, передаваемые бюджетам городских округов (на финансовое обеспечение расходов, связанных с принятием решения о возмещении транспортным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тарифам)</t>
  </si>
  <si>
    <t>Прочие субсидии бюджетам городских округов (на создание сезонных ледяных катков)</t>
  </si>
  <si>
    <t>003 1 13 02994 04 0001 130</t>
  </si>
  <si>
    <t>Прочие дотации бюджетам городских округов (на поощрение муниципальных управленческих команд за достижение показателей деятельности органов исполнительной власти Московской области в 2021 году)</t>
  </si>
  <si>
    <t>Прочие субсидии бюджетам городских округов (на устройство контейнерных площадок)</t>
  </si>
  <si>
    <t>000 2 02 10000 00 0000 150</t>
  </si>
  <si>
    <t>003 2 02 19999 04 0000 150</t>
  </si>
  <si>
    <t>003 2 02 19999 04 0001 150</t>
  </si>
  <si>
    <t>000 2 02 20000 00 0000 150</t>
  </si>
  <si>
    <t>056 2 02 25208 04 0000 150</t>
  </si>
  <si>
    <t>070 2 02 25239 04 0000 150</t>
  </si>
  <si>
    <t>070 2 02 25242 04 0000 150</t>
  </si>
  <si>
    <t>070 2 02 25243 04 0000 150</t>
  </si>
  <si>
    <t>056 2 02 25253 04 0000 150</t>
  </si>
  <si>
    <t>056 2 02 25304 04 0000 150</t>
  </si>
  <si>
    <t>070 2 02 25497 04 0000 150</t>
  </si>
  <si>
    <t>050 2 02 25519 04 0000 150</t>
  </si>
  <si>
    <t>050 2 02 25555 04 0000 150</t>
  </si>
  <si>
    <t>070 2 02 25555 04 0000 150</t>
  </si>
  <si>
    <t>000 2 02 29999 04 0000 150</t>
  </si>
  <si>
    <t>070 2 02 29999 04 0002 150</t>
  </si>
  <si>
    <t>070 2 02 29999 04 0003 150</t>
  </si>
  <si>
    <t>070 2 02 29999 04 0032 150</t>
  </si>
  <si>
    <t>070 2 02 29999 04 0033 150</t>
  </si>
  <si>
    <t>070 2 02 29999 04 0036 150</t>
  </si>
  <si>
    <t>070 2 02 29999 04 0037 150</t>
  </si>
  <si>
    <t>056 2 02 29999 04 0039 150</t>
  </si>
  <si>
    <t>070 2 02 29999 04 0040 150</t>
  </si>
  <si>
    <t>050 2 02 29999 04 0041 150</t>
  </si>
  <si>
    <t>070 2 02 29999 04 0041 150</t>
  </si>
  <si>
    <t>070 2 02 29999 04 0042 150</t>
  </si>
  <si>
    <t>070 2 02 29999 04 0043 150</t>
  </si>
  <si>
    <t>070 2 02 29999 04 0048 150</t>
  </si>
  <si>
    <t>070 2 02 29999 04 0050 150</t>
  </si>
  <si>
    <r>
      <t>056 2 02 29999 04 0056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</si>
  <si>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070 2 02 29999 04 0057 150</t>
  </si>
  <si>
    <r>
      <t>050 2 02 29999 04 0058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</si>
  <si>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070 2 02 29999 04 0061 150</t>
  </si>
  <si>
    <r>
      <t>070 2 02 29999 04 0062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</si>
  <si>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</si>
  <si>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</si>
  <si>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</si>
  <si>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</si>
  <si>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</si>
  <si>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070 2 02 29999 04 0069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</si>
  <si>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050 2 02 29999 04 0071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</si>
  <si>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050 2 02 29999 04 0076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</si>
  <si>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070 2 02 29999 04 0078 150</t>
  </si>
  <si>
    <t>070 2 02 29999 04 0079 150</t>
  </si>
  <si>
    <r>
      <t>070 2 02 29999 04 5001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</si>
  <si>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070 2 02 29999 04 5002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</si>
  <si>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070 2 02 29999 04 6631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</si>
  <si>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070 2 02 29999 04 6632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</si>
  <si>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строительство и реконструкцию (модернизацию) объектов питьевого водоснабжения из бюджета Московской области (реконструкция ВЗУ-1 Одинцово))</t>
  </si>
  <si>
    <t>050 1 13 02994 04 0001 130</t>
  </si>
  <si>
    <t>000 2 02 30022 04 0000 150</t>
  </si>
  <si>
    <t>Доходы бюджета Одинцовского городского округа за 2021 год</t>
  </si>
  <si>
    <t>Исполнено                   (тыс. руб.)</t>
  </si>
  <si>
    <t>Уточненный план                на  2021 год                     (тыс. руб.)</t>
  </si>
  <si>
    <t xml:space="preserve">070  1 13 02994 04 0003 130 </t>
  </si>
  <si>
    <t>070 1 13 02994 04 0020 130</t>
  </si>
  <si>
    <t>Невыясненные поступления, зачисляемые в бюджеты городских округов</t>
  </si>
  <si>
    <t>000 1 17 01 040 04 0000 180</t>
  </si>
  <si>
    <t>003 1 17 01 040 04 0000 180</t>
  </si>
  <si>
    <t>080 1 17 01 040 04 0000 180</t>
  </si>
  <si>
    <t>Прочие неналоговые доходы бюджетов городских округов (плата за размещение нестационарных торговых объектов)</t>
  </si>
  <si>
    <t>070 1 17 05 040 04 0004 180</t>
  </si>
  <si>
    <t>ЗАДОЛЖЕННОСТЬ И ПЕРЕРАСЧЕТЫ ПО ОТМЕНЕННЫМ НАЛОГАМ, СБОРАМ И ИНЫМ ОБЯЗАТЕЛЬНЫМ ПЛАТЕЖАМ</t>
  </si>
  <si>
    <t>000 1 09 00 000 00 0000 000</t>
  </si>
  <si>
    <t>План 2021 года                     (тыс. руб.)</t>
  </si>
  <si>
    <t>% выпол-нения</t>
  </si>
  <si>
    <t>Дополнитель-ный план на 2021 год                                (тыс. руб.)</t>
  </si>
  <si>
    <t xml:space="preserve">начальник Финансово-казначейского управления                                                     </t>
  </si>
  <si>
    <t xml:space="preserve"> Л.В.Тарасова                </t>
  </si>
  <si>
    <t xml:space="preserve">       к решению Совета депутатов</t>
  </si>
  <si>
    <t xml:space="preserve">       от 29.04.2022  № 5/35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</si>
</sst>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_ ;[Red]\-#,##0.000_ "/>
    <numFmt numFmtId="181" formatCode="#,##0.000_ ;[Red]\-#,##0.000\ "/>
    <numFmt numFmtId="182" formatCode="#,##0.0_ ;[Red]\-#,##0.0_ "/>
    <numFmt numFmtId="183" formatCode="#,##0.0_ ;[Red]\-#,##0.0\ "/>
    <numFmt numFmtId="184" formatCode="#,##0_ ;[Red]\-#,##0_ "/>
    <numFmt numFmtId="185" formatCode="#,##0.0000_ ;[Red]\-#,##0.0000_ "/>
    <numFmt numFmtId="186" formatCode="#,##0.00000"/>
    <numFmt numFmtId="187" formatCode="#,##0.0000"/>
    <numFmt numFmtId="188" formatCode="#,##0.00000\ ;[Red]\-#,##0.00000"/>
    <numFmt numFmtId="189" formatCode="#,##0.00\ ;[Red]\-#,##0.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179" fontId="6" fillId="33" borderId="0" xfId="0" applyNumberFormat="1" applyFont="1" applyFill="1" applyAlignment="1">
      <alignment horizontal="left" vertical="top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8" fillId="33" borderId="0" xfId="0" applyFont="1" applyFill="1" applyAlignment="1">
      <alignment horizontal="left" indent="19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9" fontId="0" fillId="33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6" fontId="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186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6" fontId="0" fillId="33" borderId="10" xfId="0" applyNumberFormat="1" applyFont="1" applyFill="1" applyBorder="1" applyAlignment="1">
      <alignment horizontal="right" vertical="center" wrapText="1"/>
    </xf>
    <xf numFmtId="186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186" fontId="0" fillId="33" borderId="10" xfId="0" applyNumberFormat="1" applyFont="1" applyFill="1" applyBorder="1" applyAlignment="1">
      <alignment horizontal="right" vertical="center" wrapText="1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186" fontId="0" fillId="33" borderId="10" xfId="53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justify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justify" vertical="center" wrapText="1"/>
      <protection/>
    </xf>
    <xf numFmtId="186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186" fontId="49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86" fontId="9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9" fontId="0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174" fontId="6" fillId="33" borderId="0" xfId="0" applyNumberFormat="1" applyFont="1" applyFill="1" applyAlignment="1">
      <alignment horizontal="left" vertical="top" wrapText="1"/>
    </xf>
    <xf numFmtId="174" fontId="0" fillId="33" borderId="0" xfId="0" applyNumberFormat="1" applyFont="1" applyFill="1" applyAlignment="1">
      <alignment/>
    </xf>
    <xf numFmtId="174" fontId="8" fillId="33" borderId="0" xfId="0" applyNumberFormat="1" applyFont="1" applyFill="1" applyAlignment="1">
      <alignment horizontal="left" indent="19"/>
    </xf>
    <xf numFmtId="174" fontId="0" fillId="33" borderId="0" xfId="0" applyNumberFormat="1" applyFont="1" applyFill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 wrapText="1"/>
    </xf>
    <xf numFmtId="174" fontId="9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horizontal="right" vertical="center" wrapText="1"/>
    </xf>
    <xf numFmtId="174" fontId="0" fillId="33" borderId="10" xfId="0" applyNumberFormat="1" applyFont="1" applyFill="1" applyBorder="1" applyAlignment="1">
      <alignment horizontal="right" vertical="center"/>
    </xf>
    <xf numFmtId="174" fontId="0" fillId="33" borderId="10" xfId="0" applyNumberFormat="1" applyFont="1" applyFill="1" applyBorder="1" applyAlignment="1">
      <alignment horizontal="right" vertical="center" wrapText="1"/>
    </xf>
    <xf numFmtId="174" fontId="0" fillId="33" borderId="10" xfId="53" applyNumberFormat="1" applyFont="1" applyFill="1" applyBorder="1" applyAlignment="1">
      <alignment vertical="center"/>
      <protection/>
    </xf>
    <xf numFmtId="174" fontId="0" fillId="33" borderId="11" xfId="0" applyNumberFormat="1" applyFont="1" applyFill="1" applyBorder="1" applyAlignment="1">
      <alignment vertical="center"/>
    </xf>
    <xf numFmtId="174" fontId="49" fillId="33" borderId="10" xfId="0" applyNumberFormat="1" applyFont="1" applyFill="1" applyBorder="1" applyAlignment="1">
      <alignment vertical="center"/>
    </xf>
    <xf numFmtId="174" fontId="9" fillId="33" borderId="10" xfId="0" applyNumberFormat="1" applyFont="1" applyFill="1" applyBorder="1" applyAlignment="1">
      <alignment horizontal="right" vertical="center"/>
    </xf>
    <xf numFmtId="174" fontId="0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Ожидаемое(Доходы)2017 сентябр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5"/>
  <sheetViews>
    <sheetView tabSelected="1" zoomScale="75" zoomScaleNormal="75" zoomScaleSheetLayoutView="7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H4" sqref="H4"/>
    </sheetView>
  </sheetViews>
  <sheetFormatPr defaultColWidth="9.00390625" defaultRowHeight="15.75"/>
  <cols>
    <col min="1" max="1" width="27.125" style="1" customWidth="1"/>
    <col min="2" max="2" width="55.75390625" style="2" customWidth="1"/>
    <col min="3" max="3" width="16.50390625" style="3" customWidth="1"/>
    <col min="4" max="4" width="14.25390625" style="3" customWidth="1"/>
    <col min="5" max="5" width="16.875" style="3" customWidth="1"/>
    <col min="6" max="6" width="16.375" style="3" customWidth="1"/>
    <col min="7" max="7" width="9.50390625" style="49" customWidth="1"/>
    <col min="8" max="16384" width="9.00390625" style="4" customWidth="1"/>
  </cols>
  <sheetData>
    <row r="1" ht="8.25" customHeight="1"/>
    <row r="2" spans="2:7" ht="22.5" customHeight="1">
      <c r="B2" s="64"/>
      <c r="C2" s="64"/>
      <c r="D2" s="64" t="s">
        <v>193</v>
      </c>
      <c r="E2" s="4"/>
      <c r="F2" s="4"/>
      <c r="G2" s="50"/>
    </row>
    <row r="3" spans="3:7" ht="15.75" customHeight="1">
      <c r="C3" s="64"/>
      <c r="D3" s="64" t="s">
        <v>401</v>
      </c>
      <c r="E3" s="4"/>
      <c r="F3" s="4"/>
      <c r="G3" s="50"/>
    </row>
    <row r="4" spans="3:7" ht="15.75" customHeight="1">
      <c r="C4" s="64"/>
      <c r="D4" s="64" t="s">
        <v>145</v>
      </c>
      <c r="E4" s="4"/>
      <c r="F4" s="4"/>
      <c r="G4" s="50"/>
    </row>
    <row r="5" spans="3:7" ht="16.5" customHeight="1">
      <c r="C5" s="64"/>
      <c r="D5" s="64" t="s">
        <v>44</v>
      </c>
      <c r="E5" s="4"/>
      <c r="F5" s="4"/>
      <c r="G5" s="50"/>
    </row>
    <row r="6" spans="3:7" ht="18" customHeight="1">
      <c r="C6" s="64"/>
      <c r="D6" s="64" t="s">
        <v>402</v>
      </c>
      <c r="E6" s="4"/>
      <c r="F6" s="4"/>
      <c r="G6" s="50"/>
    </row>
    <row r="7" ht="8.25" customHeight="1"/>
    <row r="8" ht="8.25" customHeight="1"/>
    <row r="9" ht="15" customHeight="1" hidden="1"/>
    <row r="10" ht="15" customHeight="1" hidden="1"/>
    <row r="11" ht="21" customHeight="1" hidden="1"/>
    <row r="12" spans="1:7" ht="18.75" customHeight="1">
      <c r="A12" s="5"/>
      <c r="B12" s="6"/>
      <c r="C12" s="6"/>
      <c r="D12" s="48"/>
      <c r="E12" s="48"/>
      <c r="F12" s="48"/>
      <c r="G12" s="51"/>
    </row>
    <row r="13" spans="1:7" ht="21.75" customHeight="1">
      <c r="A13" s="67" t="s">
        <v>383</v>
      </c>
      <c r="B13" s="67"/>
      <c r="C13" s="67"/>
      <c r="D13" s="67"/>
      <c r="E13" s="67"/>
      <c r="F13" s="67"/>
      <c r="G13" s="67"/>
    </row>
    <row r="14" spans="1:7" ht="27.75" customHeight="1">
      <c r="A14" s="7"/>
      <c r="B14" s="8"/>
      <c r="C14" s="9"/>
      <c r="D14" s="9"/>
      <c r="E14" s="9"/>
      <c r="F14" s="9"/>
      <c r="G14" s="52"/>
    </row>
    <row r="15" spans="1:7" ht="66" customHeight="1">
      <c r="A15" s="10" t="s">
        <v>21</v>
      </c>
      <c r="B15" s="10" t="s">
        <v>7</v>
      </c>
      <c r="C15" s="11" t="s">
        <v>396</v>
      </c>
      <c r="D15" s="11" t="s">
        <v>398</v>
      </c>
      <c r="E15" s="11" t="s">
        <v>385</v>
      </c>
      <c r="F15" s="11" t="s">
        <v>384</v>
      </c>
      <c r="G15" s="53" t="s">
        <v>397</v>
      </c>
    </row>
    <row r="16" spans="1:7" ht="21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</row>
    <row r="17" spans="1:7" ht="34.5" customHeight="1">
      <c r="A17" s="12" t="s">
        <v>4</v>
      </c>
      <c r="B17" s="13" t="s">
        <v>26</v>
      </c>
      <c r="C17" s="14">
        <f>C18+C40</f>
        <v>14396036</v>
      </c>
      <c r="D17" s="14">
        <f>D18+D40</f>
        <v>0</v>
      </c>
      <c r="E17" s="14">
        <f>E18+E40</f>
        <v>14396036</v>
      </c>
      <c r="F17" s="14">
        <f>F18+F40</f>
        <v>14656503.78267</v>
      </c>
      <c r="G17" s="54">
        <f>ROUND(F17/E17*100,1)</f>
        <v>101.8</v>
      </c>
    </row>
    <row r="18" spans="1:7" ht="23.25" customHeight="1">
      <c r="A18" s="15"/>
      <c r="B18" s="13" t="s">
        <v>0</v>
      </c>
      <c r="C18" s="14">
        <f>C19+C21+C26+C36+C31+C39</f>
        <v>11935065</v>
      </c>
      <c r="D18" s="14">
        <f>D19+D21+D26+D36+D31+D39</f>
        <v>0</v>
      </c>
      <c r="E18" s="14">
        <f>E19+E21+E26+E36+E31+E39</f>
        <v>11935065</v>
      </c>
      <c r="F18" s="14">
        <f>F19+F21+F26+F36+F31+F39</f>
        <v>12163245.44744</v>
      </c>
      <c r="G18" s="54">
        <f aca="true" t="shared" si="0" ref="G18:G84">ROUND(F18/E18*100,1)</f>
        <v>101.9</v>
      </c>
    </row>
    <row r="19" spans="1:7" ht="29.25" customHeight="1">
      <c r="A19" s="15" t="s">
        <v>39</v>
      </c>
      <c r="B19" s="16" t="s">
        <v>28</v>
      </c>
      <c r="C19" s="17">
        <f>C20</f>
        <v>4307728</v>
      </c>
      <c r="D19" s="17">
        <f>D20</f>
        <v>0</v>
      </c>
      <c r="E19" s="17">
        <f>E20</f>
        <v>4307728</v>
      </c>
      <c r="F19" s="17">
        <f>F20</f>
        <v>4400805.10314</v>
      </c>
      <c r="G19" s="55">
        <f t="shared" si="0"/>
        <v>102.2</v>
      </c>
    </row>
    <row r="20" spans="1:7" ht="30" customHeight="1">
      <c r="A20" s="15" t="s">
        <v>37</v>
      </c>
      <c r="B20" s="18" t="s">
        <v>31</v>
      </c>
      <c r="C20" s="19">
        <v>4307728</v>
      </c>
      <c r="D20" s="19"/>
      <c r="E20" s="19">
        <v>4307728</v>
      </c>
      <c r="F20" s="19">
        <v>4400805.10314</v>
      </c>
      <c r="G20" s="56">
        <f t="shared" si="0"/>
        <v>102.2</v>
      </c>
    </row>
    <row r="21" spans="1:7" ht="57.75" customHeight="1">
      <c r="A21" s="15" t="s">
        <v>40</v>
      </c>
      <c r="B21" s="16" t="s">
        <v>32</v>
      </c>
      <c r="C21" s="20">
        <f>SUM(C22:C25)</f>
        <v>75502</v>
      </c>
      <c r="D21" s="20">
        <f>SUM(D22:D25)</f>
        <v>0</v>
      </c>
      <c r="E21" s="20">
        <f>SUM(E22:E25)</f>
        <v>75502</v>
      </c>
      <c r="F21" s="20">
        <f>SUM(F22:F25)</f>
        <v>76953.36883</v>
      </c>
      <c r="G21" s="57">
        <f t="shared" si="0"/>
        <v>101.9</v>
      </c>
    </row>
    <row r="22" spans="1:7" ht="123" customHeight="1">
      <c r="A22" s="15" t="s">
        <v>47</v>
      </c>
      <c r="B22" s="16" t="s">
        <v>182</v>
      </c>
      <c r="C22" s="19">
        <v>34668</v>
      </c>
      <c r="D22" s="19"/>
      <c r="E22" s="19">
        <v>34668</v>
      </c>
      <c r="F22" s="19">
        <v>35526.26057</v>
      </c>
      <c r="G22" s="56">
        <f t="shared" si="0"/>
        <v>102.5</v>
      </c>
    </row>
    <row r="23" spans="1:7" ht="137.25" customHeight="1">
      <c r="A23" s="15" t="s">
        <v>48</v>
      </c>
      <c r="B23" s="16" t="s">
        <v>183</v>
      </c>
      <c r="C23" s="19">
        <v>198</v>
      </c>
      <c r="D23" s="19"/>
      <c r="E23" s="19">
        <v>198</v>
      </c>
      <c r="F23" s="19">
        <v>249.84669</v>
      </c>
      <c r="G23" s="56">
        <f t="shared" si="0"/>
        <v>126.2</v>
      </c>
    </row>
    <row r="24" spans="1:7" ht="133.5" customHeight="1">
      <c r="A24" s="15" t="s">
        <v>49</v>
      </c>
      <c r="B24" s="16" t="s">
        <v>184</v>
      </c>
      <c r="C24" s="19">
        <v>45603</v>
      </c>
      <c r="D24" s="19"/>
      <c r="E24" s="19">
        <v>45603</v>
      </c>
      <c r="F24" s="19">
        <v>47235.40105</v>
      </c>
      <c r="G24" s="56">
        <f t="shared" si="0"/>
        <v>103.6</v>
      </c>
    </row>
    <row r="25" spans="1:7" ht="131.25" customHeight="1">
      <c r="A25" s="15" t="s">
        <v>50</v>
      </c>
      <c r="B25" s="16" t="s">
        <v>185</v>
      </c>
      <c r="C25" s="19">
        <v>-4967</v>
      </c>
      <c r="D25" s="19"/>
      <c r="E25" s="19">
        <v>-4967</v>
      </c>
      <c r="F25" s="19">
        <v>-6058.13948</v>
      </c>
      <c r="G25" s="56">
        <f t="shared" si="0"/>
        <v>122</v>
      </c>
    </row>
    <row r="26" spans="1:7" ht="34.5" customHeight="1">
      <c r="A26" s="15" t="s">
        <v>41</v>
      </c>
      <c r="B26" s="18" t="s">
        <v>6</v>
      </c>
      <c r="C26" s="17">
        <f>SUM(C27:C30)</f>
        <v>2408049</v>
      </c>
      <c r="D26" s="17">
        <f>SUM(D27:D30)</f>
        <v>0</v>
      </c>
      <c r="E26" s="17">
        <f>SUM(E27:E30)</f>
        <v>2408049</v>
      </c>
      <c r="F26" s="17">
        <f>SUM(F27:F30)</f>
        <v>2460496.9226200003</v>
      </c>
      <c r="G26" s="55">
        <f t="shared" si="0"/>
        <v>102.2</v>
      </c>
    </row>
    <row r="27" spans="1:7" ht="39" customHeight="1">
      <c r="A27" s="15" t="s">
        <v>38</v>
      </c>
      <c r="B27" s="18" t="s">
        <v>29</v>
      </c>
      <c r="C27" s="17">
        <v>2129149</v>
      </c>
      <c r="D27" s="17"/>
      <c r="E27" s="17">
        <v>2129149</v>
      </c>
      <c r="F27" s="17">
        <v>2154352.82714</v>
      </c>
      <c r="G27" s="55">
        <f t="shared" si="0"/>
        <v>101.2</v>
      </c>
    </row>
    <row r="28" spans="1:7" ht="38.25" customHeight="1">
      <c r="A28" s="15" t="s">
        <v>36</v>
      </c>
      <c r="B28" s="18" t="s">
        <v>20</v>
      </c>
      <c r="C28" s="17">
        <v>48322</v>
      </c>
      <c r="D28" s="17"/>
      <c r="E28" s="17">
        <v>48322</v>
      </c>
      <c r="F28" s="17">
        <v>47988.04854</v>
      </c>
      <c r="G28" s="55">
        <f t="shared" si="0"/>
        <v>99.3</v>
      </c>
    </row>
    <row r="29" spans="1:7" ht="24" customHeight="1">
      <c r="A29" s="15" t="s">
        <v>314</v>
      </c>
      <c r="B29" s="18" t="s">
        <v>313</v>
      </c>
      <c r="C29" s="17">
        <v>112</v>
      </c>
      <c r="D29" s="17"/>
      <c r="E29" s="17">
        <v>112</v>
      </c>
      <c r="F29" s="17">
        <v>112.35918</v>
      </c>
      <c r="G29" s="55">
        <f t="shared" si="0"/>
        <v>100.3</v>
      </c>
    </row>
    <row r="30" spans="1:7" ht="44.25" customHeight="1">
      <c r="A30" s="15" t="s">
        <v>155</v>
      </c>
      <c r="B30" s="18" t="s">
        <v>156</v>
      </c>
      <c r="C30" s="17">
        <v>230466</v>
      </c>
      <c r="D30" s="17"/>
      <c r="E30" s="17">
        <v>230466</v>
      </c>
      <c r="F30" s="17">
        <v>258043.68776</v>
      </c>
      <c r="G30" s="55">
        <f t="shared" si="0"/>
        <v>112</v>
      </c>
    </row>
    <row r="31" spans="1:7" ht="38.25" customHeight="1">
      <c r="A31" s="15" t="s">
        <v>67</v>
      </c>
      <c r="B31" s="18" t="s">
        <v>68</v>
      </c>
      <c r="C31" s="17">
        <f>C32+C33</f>
        <v>5049682</v>
      </c>
      <c r="D31" s="17">
        <f>D32+D33</f>
        <v>0</v>
      </c>
      <c r="E31" s="17">
        <f>E32+E33</f>
        <v>5049682</v>
      </c>
      <c r="F31" s="17">
        <f>F32+F33</f>
        <v>5129155.74863</v>
      </c>
      <c r="G31" s="55">
        <f t="shared" si="0"/>
        <v>101.6</v>
      </c>
    </row>
    <row r="32" spans="1:7" ht="55.5" customHeight="1">
      <c r="A32" s="15" t="s">
        <v>69</v>
      </c>
      <c r="B32" s="18" t="s">
        <v>70</v>
      </c>
      <c r="C32" s="17">
        <v>717018</v>
      </c>
      <c r="D32" s="17"/>
      <c r="E32" s="17">
        <v>717018</v>
      </c>
      <c r="F32" s="17">
        <v>737289.55499</v>
      </c>
      <c r="G32" s="55">
        <f t="shared" si="0"/>
        <v>102.8</v>
      </c>
    </row>
    <row r="33" spans="1:7" ht="33" customHeight="1">
      <c r="A33" s="15" t="s">
        <v>75</v>
      </c>
      <c r="B33" s="18" t="s">
        <v>71</v>
      </c>
      <c r="C33" s="17">
        <f>C34+C35</f>
        <v>4332664</v>
      </c>
      <c r="D33" s="17">
        <f>D34+D35</f>
        <v>0</v>
      </c>
      <c r="E33" s="17">
        <f>E34+E35</f>
        <v>4332664</v>
      </c>
      <c r="F33" s="17">
        <f>F34+F35</f>
        <v>4391866.19364</v>
      </c>
      <c r="G33" s="55">
        <f t="shared" si="0"/>
        <v>101.4</v>
      </c>
    </row>
    <row r="34" spans="1:7" ht="40.5" customHeight="1">
      <c r="A34" s="15" t="s">
        <v>72</v>
      </c>
      <c r="B34" s="18" t="s">
        <v>73</v>
      </c>
      <c r="C34" s="17">
        <v>3055046</v>
      </c>
      <c r="D34" s="17"/>
      <c r="E34" s="17">
        <v>3055046</v>
      </c>
      <c r="F34" s="17">
        <v>3091167.46669</v>
      </c>
      <c r="G34" s="55">
        <f t="shared" si="0"/>
        <v>101.2</v>
      </c>
    </row>
    <row r="35" spans="1:7" ht="42" customHeight="1">
      <c r="A35" s="15" t="s">
        <v>74</v>
      </c>
      <c r="B35" s="18" t="s">
        <v>76</v>
      </c>
      <c r="C35" s="17">
        <v>1277618</v>
      </c>
      <c r="D35" s="17"/>
      <c r="E35" s="17">
        <v>1277618</v>
      </c>
      <c r="F35" s="17">
        <v>1300698.72695</v>
      </c>
      <c r="G35" s="55">
        <f t="shared" si="0"/>
        <v>101.8</v>
      </c>
    </row>
    <row r="36" spans="1:7" ht="35.25" customHeight="1">
      <c r="A36" s="21" t="s">
        <v>14</v>
      </c>
      <c r="B36" s="18" t="s">
        <v>24</v>
      </c>
      <c r="C36" s="20">
        <f>C37+C38</f>
        <v>94104</v>
      </c>
      <c r="D36" s="20">
        <f>D37+D38</f>
        <v>0</v>
      </c>
      <c r="E36" s="20">
        <f>E37+E38</f>
        <v>94104</v>
      </c>
      <c r="F36" s="20">
        <f>F37+F38</f>
        <v>95827.57762</v>
      </c>
      <c r="G36" s="57">
        <f t="shared" si="0"/>
        <v>101.8</v>
      </c>
    </row>
    <row r="37" spans="1:7" ht="57" customHeight="1">
      <c r="A37" s="21" t="s">
        <v>190</v>
      </c>
      <c r="B37" s="18" t="s">
        <v>25</v>
      </c>
      <c r="C37" s="20">
        <v>93439</v>
      </c>
      <c r="D37" s="20"/>
      <c r="E37" s="20">
        <v>93439</v>
      </c>
      <c r="F37" s="20">
        <v>95162.57762</v>
      </c>
      <c r="G37" s="57">
        <f t="shared" si="0"/>
        <v>101.8</v>
      </c>
    </row>
    <row r="38" spans="1:7" ht="41.25" customHeight="1">
      <c r="A38" s="21" t="s">
        <v>191</v>
      </c>
      <c r="B38" s="18" t="s">
        <v>5</v>
      </c>
      <c r="C38" s="20">
        <v>665</v>
      </c>
      <c r="D38" s="20"/>
      <c r="E38" s="20">
        <v>665</v>
      </c>
      <c r="F38" s="20">
        <v>665</v>
      </c>
      <c r="G38" s="57">
        <f t="shared" si="0"/>
        <v>100</v>
      </c>
    </row>
    <row r="39" spans="1:7" ht="59.25" customHeight="1">
      <c r="A39" s="21" t="s">
        <v>395</v>
      </c>
      <c r="B39" s="18" t="s">
        <v>394</v>
      </c>
      <c r="C39" s="20">
        <v>0</v>
      </c>
      <c r="D39" s="20"/>
      <c r="E39" s="20">
        <v>0</v>
      </c>
      <c r="F39" s="20">
        <v>6.7266</v>
      </c>
      <c r="G39" s="57"/>
    </row>
    <row r="40" spans="1:7" ht="29.25" customHeight="1">
      <c r="A40" s="21"/>
      <c r="B40" s="22" t="s">
        <v>1</v>
      </c>
      <c r="C40" s="14">
        <f>C41+C61+C63+C83+C96+C97</f>
        <v>2460971</v>
      </c>
      <c r="D40" s="14">
        <f>D41+D61+D63+D83+D96+D97</f>
        <v>0</v>
      </c>
      <c r="E40" s="14">
        <f>E41+E61+E63+E83+E96+E97</f>
        <v>2460971</v>
      </c>
      <c r="F40" s="14">
        <f>F41+F61+F63+F83+F96+F97</f>
        <v>2493258.3352300003</v>
      </c>
      <c r="G40" s="54">
        <f t="shared" si="0"/>
        <v>101.3</v>
      </c>
    </row>
    <row r="41" spans="1:7" ht="57" customHeight="1">
      <c r="A41" s="15" t="s">
        <v>23</v>
      </c>
      <c r="B41" s="18" t="s">
        <v>10</v>
      </c>
      <c r="C41" s="17">
        <f>C42+C49+C51+C46</f>
        <v>1383640</v>
      </c>
      <c r="D41" s="17">
        <f>D42+D49+D51+D46</f>
        <v>0</v>
      </c>
      <c r="E41" s="17">
        <f>E42+E49+E51+E46</f>
        <v>1383640</v>
      </c>
      <c r="F41" s="17">
        <f>F42+F49+F51+F46</f>
        <v>1409169.56219</v>
      </c>
      <c r="G41" s="55">
        <f t="shared" si="0"/>
        <v>101.8</v>
      </c>
    </row>
    <row r="42" spans="1:7" ht="103.5" customHeight="1">
      <c r="A42" s="15" t="s">
        <v>22</v>
      </c>
      <c r="B42" s="16" t="s">
        <v>27</v>
      </c>
      <c r="C42" s="23">
        <f>C43+C44+C45</f>
        <v>1208785</v>
      </c>
      <c r="D42" s="23">
        <f>D43+D44+D45</f>
        <v>0</v>
      </c>
      <c r="E42" s="23">
        <f>E43+E44+E45</f>
        <v>1208785</v>
      </c>
      <c r="F42" s="23">
        <f>F43+F44+F45</f>
        <v>1229784.92107</v>
      </c>
      <c r="G42" s="58">
        <f t="shared" si="0"/>
        <v>101.7</v>
      </c>
    </row>
    <row r="43" spans="1:7" ht="89.25" customHeight="1">
      <c r="A43" s="15" t="s">
        <v>54</v>
      </c>
      <c r="B43" s="16" t="s">
        <v>52</v>
      </c>
      <c r="C43" s="23">
        <v>1010001</v>
      </c>
      <c r="D43" s="23"/>
      <c r="E43" s="23">
        <v>1010001</v>
      </c>
      <c r="F43" s="23">
        <v>1026982.12567</v>
      </c>
      <c r="G43" s="58">
        <f t="shared" si="0"/>
        <v>101.7</v>
      </c>
    </row>
    <row r="44" spans="1:7" ht="86.25" customHeight="1">
      <c r="A44" s="24" t="s">
        <v>53</v>
      </c>
      <c r="B44" s="25" t="s">
        <v>196</v>
      </c>
      <c r="C44" s="26">
        <v>90199</v>
      </c>
      <c r="D44" s="26"/>
      <c r="E44" s="26">
        <v>90199</v>
      </c>
      <c r="F44" s="26">
        <v>90675.01266</v>
      </c>
      <c r="G44" s="59">
        <f t="shared" si="0"/>
        <v>100.5</v>
      </c>
    </row>
    <row r="45" spans="1:7" ht="43.5" customHeight="1">
      <c r="A45" s="15" t="s">
        <v>55</v>
      </c>
      <c r="B45" s="16" t="s">
        <v>56</v>
      </c>
      <c r="C45" s="17">
        <v>108585</v>
      </c>
      <c r="D45" s="17"/>
      <c r="E45" s="17">
        <v>108585</v>
      </c>
      <c r="F45" s="17">
        <v>112127.78274</v>
      </c>
      <c r="G45" s="55">
        <f t="shared" si="0"/>
        <v>103.3</v>
      </c>
    </row>
    <row r="46" spans="1:7" ht="54.75" customHeight="1">
      <c r="A46" s="15" t="s">
        <v>167</v>
      </c>
      <c r="B46" s="16" t="s">
        <v>168</v>
      </c>
      <c r="C46" s="17">
        <f>C47+C48</f>
        <v>1276</v>
      </c>
      <c r="D46" s="17">
        <f>D47+D48</f>
        <v>0</v>
      </c>
      <c r="E46" s="17">
        <f>E47+E48</f>
        <v>1276</v>
      </c>
      <c r="F46" s="17">
        <f>F47+F48</f>
        <v>1318.31799</v>
      </c>
      <c r="G46" s="55">
        <f t="shared" si="0"/>
        <v>103.3</v>
      </c>
    </row>
    <row r="47" spans="1:7" ht="124.5" customHeight="1">
      <c r="A47" s="15" t="s">
        <v>165</v>
      </c>
      <c r="B47" s="16" t="s">
        <v>159</v>
      </c>
      <c r="C47" s="26">
        <v>560</v>
      </c>
      <c r="D47" s="26"/>
      <c r="E47" s="26">
        <v>560</v>
      </c>
      <c r="F47" s="26">
        <v>601.89291</v>
      </c>
      <c r="G47" s="59">
        <f t="shared" si="0"/>
        <v>107.5</v>
      </c>
    </row>
    <row r="48" spans="1:7" ht="102" customHeight="1">
      <c r="A48" s="15" t="s">
        <v>166</v>
      </c>
      <c r="B48" s="16" t="s">
        <v>160</v>
      </c>
      <c r="C48" s="26">
        <v>716</v>
      </c>
      <c r="D48" s="26"/>
      <c r="E48" s="26">
        <v>716</v>
      </c>
      <c r="F48" s="26">
        <v>716.42508</v>
      </c>
      <c r="G48" s="59">
        <f t="shared" si="0"/>
        <v>100.1</v>
      </c>
    </row>
    <row r="49" spans="1:7" ht="37.5" customHeight="1">
      <c r="A49" s="15" t="s">
        <v>259</v>
      </c>
      <c r="B49" s="16" t="s">
        <v>258</v>
      </c>
      <c r="C49" s="26">
        <f>C50</f>
        <v>478</v>
      </c>
      <c r="D49" s="26">
        <f>D50</f>
        <v>0</v>
      </c>
      <c r="E49" s="26">
        <f>E50</f>
        <v>478</v>
      </c>
      <c r="F49" s="26">
        <f>F50</f>
        <v>478.25</v>
      </c>
      <c r="G49" s="59">
        <f t="shared" si="0"/>
        <v>100.1</v>
      </c>
    </row>
    <row r="50" spans="1:7" ht="59.25" customHeight="1">
      <c r="A50" s="15" t="s">
        <v>256</v>
      </c>
      <c r="B50" s="16" t="s">
        <v>257</v>
      </c>
      <c r="C50" s="26">
        <v>478</v>
      </c>
      <c r="D50" s="26"/>
      <c r="E50" s="26">
        <v>478</v>
      </c>
      <c r="F50" s="26">
        <v>478.25</v>
      </c>
      <c r="G50" s="59">
        <f t="shared" si="0"/>
        <v>100.1</v>
      </c>
    </row>
    <row r="51" spans="1:7" ht="102.75" customHeight="1">
      <c r="A51" s="21" t="s">
        <v>169</v>
      </c>
      <c r="B51" s="18" t="s">
        <v>170</v>
      </c>
      <c r="C51" s="17">
        <f>C52+C58</f>
        <v>173101</v>
      </c>
      <c r="D51" s="17">
        <f>D52+D58</f>
        <v>0</v>
      </c>
      <c r="E51" s="17">
        <f>E52+E58</f>
        <v>173101</v>
      </c>
      <c r="F51" s="17">
        <f>F52+F58</f>
        <v>177588.07313000003</v>
      </c>
      <c r="G51" s="55">
        <f t="shared" si="0"/>
        <v>102.6</v>
      </c>
    </row>
    <row r="52" spans="1:7" ht="84" customHeight="1">
      <c r="A52" s="21" t="s">
        <v>246</v>
      </c>
      <c r="B52" s="18" t="s">
        <v>247</v>
      </c>
      <c r="C52" s="17">
        <f>SUM(C53:C57)</f>
        <v>67421</v>
      </c>
      <c r="D52" s="17">
        <f>SUM(D53:D57)</f>
        <v>0</v>
      </c>
      <c r="E52" s="17">
        <f>SUM(E53:E57)</f>
        <v>67421</v>
      </c>
      <c r="F52" s="17">
        <f>SUM(F53:F57)</f>
        <v>69112.86352000001</v>
      </c>
      <c r="G52" s="55">
        <f t="shared" si="0"/>
        <v>102.5</v>
      </c>
    </row>
    <row r="53" spans="1:7" ht="129.75" customHeight="1">
      <c r="A53" s="27" t="s">
        <v>77</v>
      </c>
      <c r="B53" s="18" t="s">
        <v>152</v>
      </c>
      <c r="C53" s="17">
        <v>4639</v>
      </c>
      <c r="D53" s="17"/>
      <c r="E53" s="17">
        <v>4639</v>
      </c>
      <c r="F53" s="17">
        <v>4796.77267</v>
      </c>
      <c r="G53" s="55">
        <f t="shared" si="0"/>
        <v>103.4</v>
      </c>
    </row>
    <row r="54" spans="1:7" ht="129.75" customHeight="1">
      <c r="A54" s="27" t="s">
        <v>153</v>
      </c>
      <c r="B54" s="18" t="s">
        <v>187</v>
      </c>
      <c r="C54" s="17">
        <v>60448</v>
      </c>
      <c r="D54" s="17"/>
      <c r="E54" s="17">
        <v>60448</v>
      </c>
      <c r="F54" s="17">
        <v>61965.12673</v>
      </c>
      <c r="G54" s="55">
        <f t="shared" si="0"/>
        <v>102.5</v>
      </c>
    </row>
    <row r="55" spans="1:7" ht="153.75" customHeight="1">
      <c r="A55" s="27" t="s">
        <v>293</v>
      </c>
      <c r="B55" s="18" t="s">
        <v>292</v>
      </c>
      <c r="C55" s="17">
        <v>424</v>
      </c>
      <c r="D55" s="17"/>
      <c r="E55" s="17">
        <v>424</v>
      </c>
      <c r="F55" s="17">
        <v>440.30162</v>
      </c>
      <c r="G55" s="55">
        <f t="shared" si="0"/>
        <v>103.8</v>
      </c>
    </row>
    <row r="56" spans="1:7" ht="150.75" customHeight="1">
      <c r="A56" s="27" t="s">
        <v>261</v>
      </c>
      <c r="B56" s="28" t="s">
        <v>260</v>
      </c>
      <c r="C56" s="17">
        <v>456</v>
      </c>
      <c r="D56" s="17"/>
      <c r="E56" s="17">
        <v>456</v>
      </c>
      <c r="F56" s="17">
        <v>456.5625</v>
      </c>
      <c r="G56" s="55">
        <f t="shared" si="0"/>
        <v>100.1</v>
      </c>
    </row>
    <row r="57" spans="1:7" ht="137.25" customHeight="1">
      <c r="A57" s="27" t="s">
        <v>295</v>
      </c>
      <c r="B57" s="28" t="s">
        <v>294</v>
      </c>
      <c r="C57" s="17">
        <v>1454</v>
      </c>
      <c r="D57" s="17"/>
      <c r="E57" s="17">
        <v>1454</v>
      </c>
      <c r="F57" s="17">
        <v>1454.1</v>
      </c>
      <c r="G57" s="55">
        <f t="shared" si="0"/>
        <v>100</v>
      </c>
    </row>
    <row r="58" spans="1:7" ht="104.25" customHeight="1">
      <c r="A58" s="27" t="s">
        <v>248</v>
      </c>
      <c r="B58" s="28" t="s">
        <v>249</v>
      </c>
      <c r="C58" s="17">
        <f>SUM(C59:C60)</f>
        <v>105680</v>
      </c>
      <c r="D58" s="17">
        <f>SUM(D59:D60)</f>
        <v>0</v>
      </c>
      <c r="E58" s="17">
        <f>SUM(E59:E60)</f>
        <v>105680</v>
      </c>
      <c r="F58" s="17">
        <f>SUM(F59:F60)</f>
        <v>108475.20961</v>
      </c>
      <c r="G58" s="55">
        <f t="shared" si="0"/>
        <v>102.6</v>
      </c>
    </row>
    <row r="59" spans="1:7" ht="118.5" customHeight="1">
      <c r="A59" s="27" t="s">
        <v>250</v>
      </c>
      <c r="B59" s="28" t="s">
        <v>251</v>
      </c>
      <c r="C59" s="19">
        <v>34296</v>
      </c>
      <c r="D59" s="19"/>
      <c r="E59" s="19">
        <v>34296</v>
      </c>
      <c r="F59" s="19">
        <v>35461.46789</v>
      </c>
      <c r="G59" s="56">
        <f t="shared" si="0"/>
        <v>103.4</v>
      </c>
    </row>
    <row r="60" spans="1:7" ht="120" customHeight="1">
      <c r="A60" s="27" t="s">
        <v>252</v>
      </c>
      <c r="B60" s="28" t="s">
        <v>253</v>
      </c>
      <c r="C60" s="19">
        <v>71384</v>
      </c>
      <c r="D60" s="19"/>
      <c r="E60" s="19">
        <v>71384</v>
      </c>
      <c r="F60" s="19">
        <v>73013.74172</v>
      </c>
      <c r="G60" s="56">
        <f t="shared" si="0"/>
        <v>102.3</v>
      </c>
    </row>
    <row r="61" spans="1:7" ht="33.75" customHeight="1">
      <c r="A61" s="15" t="s">
        <v>15</v>
      </c>
      <c r="B61" s="18" t="s">
        <v>11</v>
      </c>
      <c r="C61" s="17">
        <f>C62</f>
        <v>7072</v>
      </c>
      <c r="D61" s="17">
        <f>D62</f>
        <v>0</v>
      </c>
      <c r="E61" s="17">
        <f>E62</f>
        <v>7072</v>
      </c>
      <c r="F61" s="17">
        <f>F62</f>
        <v>7132.24958</v>
      </c>
      <c r="G61" s="55">
        <f t="shared" si="0"/>
        <v>100.9</v>
      </c>
    </row>
    <row r="62" spans="1:7" ht="21" customHeight="1">
      <c r="A62" s="15" t="s">
        <v>46</v>
      </c>
      <c r="B62" s="16" t="s">
        <v>30</v>
      </c>
      <c r="C62" s="17">
        <v>7072</v>
      </c>
      <c r="D62" s="17"/>
      <c r="E62" s="17">
        <v>7072</v>
      </c>
      <c r="F62" s="17">
        <v>7132.24958</v>
      </c>
      <c r="G62" s="55">
        <f t="shared" si="0"/>
        <v>100.9</v>
      </c>
    </row>
    <row r="63" spans="1:7" ht="39" customHeight="1">
      <c r="A63" s="29" t="s">
        <v>43</v>
      </c>
      <c r="B63" s="30" t="s">
        <v>51</v>
      </c>
      <c r="C63" s="17">
        <f>C64+C69</f>
        <v>488016</v>
      </c>
      <c r="D63" s="17">
        <f>D64+D69</f>
        <v>0</v>
      </c>
      <c r="E63" s="17">
        <f>E64+E69</f>
        <v>488016</v>
      </c>
      <c r="F63" s="17">
        <f>F64+F69</f>
        <v>476276.46589</v>
      </c>
      <c r="G63" s="55">
        <f t="shared" si="0"/>
        <v>97.6</v>
      </c>
    </row>
    <row r="64" spans="1:7" ht="27.75" customHeight="1">
      <c r="A64" s="29" t="s">
        <v>163</v>
      </c>
      <c r="B64" s="30" t="s">
        <v>164</v>
      </c>
      <c r="C64" s="17">
        <f>C65+C66+C67+C68</f>
        <v>358756</v>
      </c>
      <c r="D64" s="17">
        <f>D65+D66+D67+D68</f>
        <v>0</v>
      </c>
      <c r="E64" s="17">
        <f>E65+E66+E67+E68</f>
        <v>358756</v>
      </c>
      <c r="F64" s="17">
        <f>F65+F66+F67+F68</f>
        <v>344001.80183</v>
      </c>
      <c r="G64" s="55">
        <f t="shared" si="0"/>
        <v>95.9</v>
      </c>
    </row>
    <row r="65" spans="1:7" ht="36.75" customHeight="1">
      <c r="A65" s="29" t="s">
        <v>262</v>
      </c>
      <c r="B65" s="30" t="s">
        <v>263</v>
      </c>
      <c r="C65" s="17">
        <v>94</v>
      </c>
      <c r="D65" s="17"/>
      <c r="E65" s="17">
        <v>94</v>
      </c>
      <c r="F65" s="17">
        <v>95.5</v>
      </c>
      <c r="G65" s="55">
        <f t="shared" si="0"/>
        <v>101.6</v>
      </c>
    </row>
    <row r="66" spans="1:7" ht="67.5" customHeight="1">
      <c r="A66" s="29" t="s">
        <v>130</v>
      </c>
      <c r="B66" s="30" t="s">
        <v>129</v>
      </c>
      <c r="C66" s="17">
        <v>27398</v>
      </c>
      <c r="D66" s="17"/>
      <c r="E66" s="17">
        <v>27398</v>
      </c>
      <c r="F66" s="17">
        <v>27680.72193</v>
      </c>
      <c r="G66" s="55">
        <f t="shared" si="0"/>
        <v>101</v>
      </c>
    </row>
    <row r="67" spans="1:7" ht="100.5" customHeight="1">
      <c r="A67" s="29" t="s">
        <v>80</v>
      </c>
      <c r="B67" s="30" t="s">
        <v>57</v>
      </c>
      <c r="C67" s="17">
        <v>331183</v>
      </c>
      <c r="D67" s="17"/>
      <c r="E67" s="17">
        <v>331183</v>
      </c>
      <c r="F67" s="17">
        <v>316144.3799</v>
      </c>
      <c r="G67" s="55">
        <f t="shared" si="0"/>
        <v>95.5</v>
      </c>
    </row>
    <row r="68" spans="1:7" ht="51.75" customHeight="1">
      <c r="A68" s="29" t="s">
        <v>128</v>
      </c>
      <c r="B68" s="30" t="s">
        <v>58</v>
      </c>
      <c r="C68" s="17">
        <v>81</v>
      </c>
      <c r="D68" s="17"/>
      <c r="E68" s="17">
        <v>81</v>
      </c>
      <c r="F68" s="17">
        <v>81.2</v>
      </c>
      <c r="G68" s="55">
        <f t="shared" si="0"/>
        <v>100.2</v>
      </c>
    </row>
    <row r="69" spans="1:7" ht="24.75" customHeight="1">
      <c r="A69" s="31" t="s">
        <v>198</v>
      </c>
      <c r="B69" s="32" t="s">
        <v>205</v>
      </c>
      <c r="C69" s="33">
        <f>SUM(C70:C82)</f>
        <v>129260</v>
      </c>
      <c r="D69" s="33">
        <f>SUM(D70:D81)</f>
        <v>0</v>
      </c>
      <c r="E69" s="33">
        <f>SUM(E70:E82)</f>
        <v>129260</v>
      </c>
      <c r="F69" s="33">
        <f>SUM(F70:F82)</f>
        <v>132274.66406</v>
      </c>
      <c r="G69" s="60">
        <f t="shared" si="0"/>
        <v>102.3</v>
      </c>
    </row>
    <row r="70" spans="1:7" ht="53.25" customHeight="1">
      <c r="A70" s="31" t="s">
        <v>297</v>
      </c>
      <c r="B70" s="32" t="s">
        <v>296</v>
      </c>
      <c r="C70" s="33">
        <v>729</v>
      </c>
      <c r="D70" s="33"/>
      <c r="E70" s="33">
        <v>729</v>
      </c>
      <c r="F70" s="33">
        <v>1045.5267</v>
      </c>
      <c r="G70" s="60">
        <f t="shared" si="0"/>
        <v>143.4</v>
      </c>
    </row>
    <row r="71" spans="1:7" ht="41.25" customHeight="1">
      <c r="A71" s="31" t="s">
        <v>329</v>
      </c>
      <c r="B71" s="32" t="s">
        <v>200</v>
      </c>
      <c r="C71" s="33">
        <v>3468</v>
      </c>
      <c r="D71" s="33"/>
      <c r="E71" s="33">
        <v>3468</v>
      </c>
      <c r="F71" s="33">
        <v>3467.68392</v>
      </c>
      <c r="G71" s="60">
        <f t="shared" si="0"/>
        <v>100</v>
      </c>
    </row>
    <row r="72" spans="1:7" ht="41.25" customHeight="1">
      <c r="A72" s="31" t="s">
        <v>381</v>
      </c>
      <c r="B72" s="32" t="s">
        <v>200</v>
      </c>
      <c r="C72" s="33">
        <v>2</v>
      </c>
      <c r="D72" s="33"/>
      <c r="E72" s="33">
        <v>2</v>
      </c>
      <c r="F72" s="33">
        <v>2.40735</v>
      </c>
      <c r="G72" s="60">
        <f t="shared" si="0"/>
        <v>120.4</v>
      </c>
    </row>
    <row r="73" spans="1:7" ht="41.25" customHeight="1">
      <c r="A73" s="31" t="s">
        <v>264</v>
      </c>
      <c r="B73" s="32" t="s">
        <v>200</v>
      </c>
      <c r="C73" s="33">
        <v>2025</v>
      </c>
      <c r="D73" s="33"/>
      <c r="E73" s="33">
        <v>2025</v>
      </c>
      <c r="F73" s="33">
        <v>2025.12782</v>
      </c>
      <c r="G73" s="60">
        <f t="shared" si="0"/>
        <v>100</v>
      </c>
    </row>
    <row r="74" spans="1:7" ht="41.25" customHeight="1">
      <c r="A74" s="31" t="s">
        <v>199</v>
      </c>
      <c r="B74" s="32" t="s">
        <v>200</v>
      </c>
      <c r="C74" s="33">
        <v>58927</v>
      </c>
      <c r="D74" s="33"/>
      <c r="E74" s="33">
        <v>58927</v>
      </c>
      <c r="F74" s="33">
        <v>59381.15732</v>
      </c>
      <c r="G74" s="60">
        <f t="shared" si="0"/>
        <v>100.8</v>
      </c>
    </row>
    <row r="75" spans="1:7" ht="74.25" customHeight="1">
      <c r="A75" s="31" t="s">
        <v>201</v>
      </c>
      <c r="B75" s="32" t="s">
        <v>202</v>
      </c>
      <c r="C75" s="33">
        <v>583</v>
      </c>
      <c r="D75" s="33"/>
      <c r="E75" s="33">
        <v>583</v>
      </c>
      <c r="F75" s="33">
        <v>583.8</v>
      </c>
      <c r="G75" s="60">
        <f t="shared" si="0"/>
        <v>100.1</v>
      </c>
    </row>
    <row r="76" spans="1:7" ht="74.25" customHeight="1">
      <c r="A76" s="31" t="s">
        <v>299</v>
      </c>
      <c r="B76" s="32" t="s">
        <v>298</v>
      </c>
      <c r="C76" s="33">
        <v>7822</v>
      </c>
      <c r="D76" s="33"/>
      <c r="E76" s="33">
        <v>7822</v>
      </c>
      <c r="F76" s="33">
        <v>7822.46576</v>
      </c>
      <c r="G76" s="60">
        <f t="shared" si="0"/>
        <v>100</v>
      </c>
    </row>
    <row r="77" spans="1:7" ht="74.25" customHeight="1">
      <c r="A77" s="31" t="s">
        <v>386</v>
      </c>
      <c r="B77" s="32" t="s">
        <v>298</v>
      </c>
      <c r="C77" s="33">
        <v>0</v>
      </c>
      <c r="D77" s="33"/>
      <c r="E77" s="33">
        <v>0</v>
      </c>
      <c r="F77" s="33">
        <v>21.88453</v>
      </c>
      <c r="G77" s="60"/>
    </row>
    <row r="78" spans="1:7" ht="56.25" customHeight="1">
      <c r="A78" s="31" t="s">
        <v>265</v>
      </c>
      <c r="B78" s="32" t="s">
        <v>204</v>
      </c>
      <c r="C78" s="33">
        <v>3026</v>
      </c>
      <c r="D78" s="33"/>
      <c r="E78" s="33">
        <v>3026</v>
      </c>
      <c r="F78" s="33">
        <v>3025.61574</v>
      </c>
      <c r="G78" s="60">
        <f t="shared" si="0"/>
        <v>100</v>
      </c>
    </row>
    <row r="79" spans="1:7" ht="56.25" customHeight="1">
      <c r="A79" s="31" t="s">
        <v>266</v>
      </c>
      <c r="B79" s="32" t="s">
        <v>204</v>
      </c>
      <c r="C79" s="33">
        <v>23239</v>
      </c>
      <c r="D79" s="33"/>
      <c r="E79" s="33">
        <v>23239</v>
      </c>
      <c r="F79" s="33">
        <v>23239.276</v>
      </c>
      <c r="G79" s="60">
        <f t="shared" si="0"/>
        <v>100</v>
      </c>
    </row>
    <row r="80" spans="1:7" ht="56.25" customHeight="1">
      <c r="A80" s="31" t="s">
        <v>203</v>
      </c>
      <c r="B80" s="32" t="s">
        <v>204</v>
      </c>
      <c r="C80" s="33">
        <v>27412</v>
      </c>
      <c r="D80" s="33"/>
      <c r="E80" s="33">
        <v>27412</v>
      </c>
      <c r="F80" s="33">
        <v>27412.4774</v>
      </c>
      <c r="G80" s="60">
        <f t="shared" si="0"/>
        <v>100</v>
      </c>
    </row>
    <row r="81" spans="1:7" ht="55.5" customHeight="1">
      <c r="A81" s="31" t="s">
        <v>267</v>
      </c>
      <c r="B81" s="32" t="s">
        <v>58</v>
      </c>
      <c r="C81" s="33">
        <v>2027</v>
      </c>
      <c r="D81" s="33"/>
      <c r="E81" s="33">
        <v>2027</v>
      </c>
      <c r="F81" s="33">
        <v>2026.54152</v>
      </c>
      <c r="G81" s="60">
        <f t="shared" si="0"/>
        <v>100</v>
      </c>
    </row>
    <row r="82" spans="1:7" ht="55.5" customHeight="1">
      <c r="A82" s="31" t="s">
        <v>387</v>
      </c>
      <c r="B82" s="32" t="s">
        <v>58</v>
      </c>
      <c r="C82" s="33">
        <v>0</v>
      </c>
      <c r="D82" s="33"/>
      <c r="E82" s="33">
        <v>0</v>
      </c>
      <c r="F82" s="33">
        <v>2220.7</v>
      </c>
      <c r="G82" s="60"/>
    </row>
    <row r="83" spans="1:7" ht="39.75" customHeight="1">
      <c r="A83" s="34" t="s">
        <v>17</v>
      </c>
      <c r="B83" s="35" t="s">
        <v>12</v>
      </c>
      <c r="C83" s="33">
        <f>C84+C85+C90+C93</f>
        <v>472409</v>
      </c>
      <c r="D83" s="33">
        <f>D84+D85+D90+D93</f>
        <v>0</v>
      </c>
      <c r="E83" s="33">
        <f>E84+E85+E90+E93</f>
        <v>472409</v>
      </c>
      <c r="F83" s="33">
        <f>F84+F85+F90+F93</f>
        <v>484407.39805</v>
      </c>
      <c r="G83" s="60">
        <f t="shared" si="0"/>
        <v>102.5</v>
      </c>
    </row>
    <row r="84" spans="1:7" ht="39.75" customHeight="1">
      <c r="A84" s="34" t="s">
        <v>206</v>
      </c>
      <c r="B84" s="35" t="s">
        <v>207</v>
      </c>
      <c r="C84" s="33">
        <v>25746</v>
      </c>
      <c r="D84" s="33"/>
      <c r="E84" s="33">
        <v>25746</v>
      </c>
      <c r="F84" s="33">
        <v>25746.252</v>
      </c>
      <c r="G84" s="60">
        <f t="shared" si="0"/>
        <v>100</v>
      </c>
    </row>
    <row r="85" spans="1:7" ht="103.5" customHeight="1">
      <c r="A85" s="15" t="s">
        <v>42</v>
      </c>
      <c r="B85" s="18" t="s">
        <v>131</v>
      </c>
      <c r="C85" s="17">
        <f>SUM(C86:C89)</f>
        <v>175893</v>
      </c>
      <c r="D85" s="17">
        <f>SUM(D86:D89)</f>
        <v>0</v>
      </c>
      <c r="E85" s="17">
        <f>SUM(E86:E89)</f>
        <v>175893</v>
      </c>
      <c r="F85" s="17">
        <f>SUM(F86:F89)</f>
        <v>180256.34149</v>
      </c>
      <c r="G85" s="55">
        <f aca="true" t="shared" si="1" ref="G85:G152">ROUND(F85/E85*100,1)</f>
        <v>102.5</v>
      </c>
    </row>
    <row r="86" spans="1:7" ht="106.5" customHeight="1">
      <c r="A86" s="15" t="s">
        <v>268</v>
      </c>
      <c r="B86" s="18" t="s">
        <v>269</v>
      </c>
      <c r="C86" s="17">
        <v>2245</v>
      </c>
      <c r="D86" s="17"/>
      <c r="E86" s="17">
        <v>2245</v>
      </c>
      <c r="F86" s="17">
        <v>3174.09999</v>
      </c>
      <c r="G86" s="55">
        <f t="shared" si="1"/>
        <v>141.4</v>
      </c>
    </row>
    <row r="87" spans="1:7" s="36" customFormat="1" ht="104.25" customHeight="1">
      <c r="A87" s="15" t="s">
        <v>59</v>
      </c>
      <c r="B87" s="16" t="s">
        <v>60</v>
      </c>
      <c r="C87" s="17">
        <v>163919</v>
      </c>
      <c r="D87" s="17"/>
      <c r="E87" s="17">
        <v>163919</v>
      </c>
      <c r="F87" s="17">
        <v>167353.6965</v>
      </c>
      <c r="G87" s="55">
        <f t="shared" si="1"/>
        <v>102.1</v>
      </c>
    </row>
    <row r="88" spans="1:7" s="36" customFormat="1" ht="58.5" customHeight="1">
      <c r="A88" s="15" t="s">
        <v>315</v>
      </c>
      <c r="B88" s="18" t="s">
        <v>316</v>
      </c>
      <c r="C88" s="17">
        <v>9727</v>
      </c>
      <c r="D88" s="17"/>
      <c r="E88" s="17">
        <v>9727</v>
      </c>
      <c r="F88" s="17">
        <v>9727</v>
      </c>
      <c r="G88" s="55">
        <f t="shared" si="1"/>
        <v>100</v>
      </c>
    </row>
    <row r="89" spans="1:7" s="36" customFormat="1" ht="104.25" customHeight="1">
      <c r="A89" s="15" t="s">
        <v>270</v>
      </c>
      <c r="B89" s="18" t="s">
        <v>271</v>
      </c>
      <c r="C89" s="17">
        <v>2</v>
      </c>
      <c r="D89" s="17"/>
      <c r="E89" s="17">
        <v>2</v>
      </c>
      <c r="F89" s="17">
        <v>1.545</v>
      </c>
      <c r="G89" s="55">
        <f t="shared" si="1"/>
        <v>77.3</v>
      </c>
    </row>
    <row r="90" spans="1:7" s="36" customFormat="1" ht="51.75" customHeight="1">
      <c r="A90" s="37" t="s">
        <v>33</v>
      </c>
      <c r="B90" s="38" t="s">
        <v>45</v>
      </c>
      <c r="C90" s="17">
        <f>C91+C92</f>
        <v>90778</v>
      </c>
      <c r="D90" s="17">
        <f>D91+D92</f>
        <v>0</v>
      </c>
      <c r="E90" s="17">
        <f>E91+E92</f>
        <v>90778</v>
      </c>
      <c r="F90" s="17">
        <f>F91+F92</f>
        <v>92149.08215</v>
      </c>
      <c r="G90" s="55">
        <f t="shared" si="1"/>
        <v>101.5</v>
      </c>
    </row>
    <row r="91" spans="1:7" s="36" customFormat="1" ht="60.75" customHeight="1">
      <c r="A91" s="37" t="s">
        <v>61</v>
      </c>
      <c r="B91" s="38" t="s">
        <v>62</v>
      </c>
      <c r="C91" s="17">
        <v>45632</v>
      </c>
      <c r="D91" s="17"/>
      <c r="E91" s="17">
        <v>45632</v>
      </c>
      <c r="F91" s="17">
        <v>46606.57211</v>
      </c>
      <c r="G91" s="55">
        <f t="shared" si="1"/>
        <v>102.1</v>
      </c>
    </row>
    <row r="92" spans="1:7" s="36" customFormat="1" ht="67.5" customHeight="1">
      <c r="A92" s="37" t="s">
        <v>301</v>
      </c>
      <c r="B92" s="38" t="s">
        <v>300</v>
      </c>
      <c r="C92" s="17">
        <v>45146</v>
      </c>
      <c r="D92" s="17"/>
      <c r="E92" s="17">
        <v>45146</v>
      </c>
      <c r="F92" s="17">
        <v>45542.51004</v>
      </c>
      <c r="G92" s="55">
        <f t="shared" si="1"/>
        <v>100.9</v>
      </c>
    </row>
    <row r="93" spans="1:7" s="36" customFormat="1" ht="85.5" customHeight="1">
      <c r="A93" s="37" t="s">
        <v>35</v>
      </c>
      <c r="B93" s="38" t="s">
        <v>64</v>
      </c>
      <c r="C93" s="17">
        <f>C94+C95</f>
        <v>179992</v>
      </c>
      <c r="D93" s="17">
        <f>D94+D95</f>
        <v>0</v>
      </c>
      <c r="E93" s="17">
        <f>E94+E95</f>
        <v>179992</v>
      </c>
      <c r="F93" s="17">
        <f>F94+F95</f>
        <v>186255.72241</v>
      </c>
      <c r="G93" s="55">
        <f t="shared" si="1"/>
        <v>103.5</v>
      </c>
    </row>
    <row r="94" spans="1:7" s="36" customFormat="1" ht="102.75" customHeight="1">
      <c r="A94" s="37" t="s">
        <v>154</v>
      </c>
      <c r="B94" s="16" t="s">
        <v>63</v>
      </c>
      <c r="C94" s="26">
        <v>168242</v>
      </c>
      <c r="D94" s="26"/>
      <c r="E94" s="26">
        <v>168242</v>
      </c>
      <c r="F94" s="26">
        <v>174505.54072</v>
      </c>
      <c r="G94" s="59">
        <f t="shared" si="1"/>
        <v>103.7</v>
      </c>
    </row>
    <row r="95" spans="1:7" s="36" customFormat="1" ht="70.5" customHeight="1">
      <c r="A95" s="37" t="s">
        <v>303</v>
      </c>
      <c r="B95" s="16" t="s">
        <v>302</v>
      </c>
      <c r="C95" s="26">
        <v>11750</v>
      </c>
      <c r="D95" s="26"/>
      <c r="E95" s="26">
        <v>11750</v>
      </c>
      <c r="F95" s="26">
        <v>11750.18169</v>
      </c>
      <c r="G95" s="59">
        <f t="shared" si="1"/>
        <v>100</v>
      </c>
    </row>
    <row r="96" spans="1:7" ht="22.5" customHeight="1">
      <c r="A96" s="15" t="s">
        <v>8</v>
      </c>
      <c r="B96" s="18" t="s">
        <v>9</v>
      </c>
      <c r="C96" s="17">
        <v>65433</v>
      </c>
      <c r="D96" s="17"/>
      <c r="E96" s="17">
        <v>65433</v>
      </c>
      <c r="F96" s="17">
        <v>69697.12917</v>
      </c>
      <c r="G96" s="55">
        <f t="shared" si="1"/>
        <v>106.5</v>
      </c>
    </row>
    <row r="97" spans="1:7" ht="28.5" customHeight="1">
      <c r="A97" s="15" t="s">
        <v>18</v>
      </c>
      <c r="B97" s="18" t="s">
        <v>19</v>
      </c>
      <c r="C97" s="17">
        <f>C98+C101</f>
        <v>44401</v>
      </c>
      <c r="D97" s="17">
        <f>D98+D101</f>
        <v>0</v>
      </c>
      <c r="E97" s="17">
        <f>E98+E101</f>
        <v>44401</v>
      </c>
      <c r="F97" s="17">
        <f>F98+F101</f>
        <v>46575.53035</v>
      </c>
      <c r="G97" s="55">
        <f t="shared" si="1"/>
        <v>104.9</v>
      </c>
    </row>
    <row r="98" spans="1:7" s="36" customFormat="1" ht="31.5">
      <c r="A98" s="37" t="s">
        <v>389</v>
      </c>
      <c r="B98" s="38" t="s">
        <v>388</v>
      </c>
      <c r="C98" s="17">
        <f>C99+C100</f>
        <v>0</v>
      </c>
      <c r="D98" s="17"/>
      <c r="E98" s="17">
        <f>E99+E100</f>
        <v>0</v>
      </c>
      <c r="F98" s="17">
        <f>F99+F100</f>
        <v>-198.02038000000002</v>
      </c>
      <c r="G98" s="55"/>
    </row>
    <row r="99" spans="1:7" s="36" customFormat="1" ht="31.5">
      <c r="A99" s="37" t="s">
        <v>390</v>
      </c>
      <c r="B99" s="38" t="s">
        <v>388</v>
      </c>
      <c r="C99" s="17">
        <v>0</v>
      </c>
      <c r="D99" s="17"/>
      <c r="E99" s="17">
        <v>0</v>
      </c>
      <c r="F99" s="17">
        <v>35.8654</v>
      </c>
      <c r="G99" s="55"/>
    </row>
    <row r="100" spans="1:7" s="36" customFormat="1" ht="31.5">
      <c r="A100" s="37" t="s">
        <v>391</v>
      </c>
      <c r="B100" s="38" t="s">
        <v>388</v>
      </c>
      <c r="C100" s="17">
        <v>0</v>
      </c>
      <c r="D100" s="17"/>
      <c r="E100" s="17">
        <v>0</v>
      </c>
      <c r="F100" s="17">
        <v>-233.88578</v>
      </c>
      <c r="G100" s="55"/>
    </row>
    <row r="101" spans="1:7" ht="36" customHeight="1">
      <c r="A101" s="15" t="s">
        <v>65</v>
      </c>
      <c r="B101" s="18" t="s">
        <v>66</v>
      </c>
      <c r="C101" s="17">
        <f>SUM(C102:C111)</f>
        <v>44401</v>
      </c>
      <c r="D101" s="17">
        <f>SUM(D102:D111)</f>
        <v>0</v>
      </c>
      <c r="E101" s="17">
        <f>SUM(E102:E111)</f>
        <v>44401</v>
      </c>
      <c r="F101" s="17">
        <f>SUM(F102:F111)</f>
        <v>46773.55073</v>
      </c>
      <c r="G101" s="55">
        <f t="shared" si="1"/>
        <v>105.3</v>
      </c>
    </row>
    <row r="102" spans="1:7" ht="38.25" customHeight="1">
      <c r="A102" s="15" t="s">
        <v>78</v>
      </c>
      <c r="B102" s="18" t="s">
        <v>149</v>
      </c>
      <c r="C102" s="17">
        <v>25259</v>
      </c>
      <c r="D102" s="17"/>
      <c r="E102" s="17">
        <v>25259</v>
      </c>
      <c r="F102" s="17">
        <v>26009.30001</v>
      </c>
      <c r="G102" s="55">
        <f t="shared" si="1"/>
        <v>103</v>
      </c>
    </row>
    <row r="103" spans="1:7" ht="52.5" customHeight="1">
      <c r="A103" s="15" t="s">
        <v>171</v>
      </c>
      <c r="B103" s="18" t="s">
        <v>151</v>
      </c>
      <c r="C103" s="39">
        <v>912</v>
      </c>
      <c r="D103" s="39"/>
      <c r="E103" s="39">
        <v>912</v>
      </c>
      <c r="F103" s="39">
        <v>960.48656</v>
      </c>
      <c r="G103" s="61">
        <f t="shared" si="1"/>
        <v>105.3</v>
      </c>
    </row>
    <row r="104" spans="1:7" ht="52.5" customHeight="1">
      <c r="A104" s="15" t="s">
        <v>272</v>
      </c>
      <c r="B104" s="18" t="s">
        <v>151</v>
      </c>
      <c r="C104" s="39">
        <v>822</v>
      </c>
      <c r="D104" s="39"/>
      <c r="E104" s="39">
        <v>822</v>
      </c>
      <c r="F104" s="39">
        <v>822.95632</v>
      </c>
      <c r="G104" s="61">
        <f t="shared" si="1"/>
        <v>100.1</v>
      </c>
    </row>
    <row r="105" spans="1:7" ht="51" customHeight="1">
      <c r="A105" s="15" t="s">
        <v>79</v>
      </c>
      <c r="B105" s="18" t="s">
        <v>151</v>
      </c>
      <c r="C105" s="17">
        <v>2617</v>
      </c>
      <c r="D105" s="17"/>
      <c r="E105" s="17">
        <v>2617</v>
      </c>
      <c r="F105" s="17">
        <v>3166.42323</v>
      </c>
      <c r="G105" s="55">
        <f t="shared" si="1"/>
        <v>121</v>
      </c>
    </row>
    <row r="106" spans="1:7" ht="42" customHeight="1">
      <c r="A106" s="15" t="s">
        <v>273</v>
      </c>
      <c r="B106" s="18" t="s">
        <v>274</v>
      </c>
      <c r="C106" s="17">
        <v>1990</v>
      </c>
      <c r="D106" s="17"/>
      <c r="E106" s="17">
        <v>1990</v>
      </c>
      <c r="F106" s="17">
        <v>1990.20001</v>
      </c>
      <c r="G106" s="55">
        <f t="shared" si="1"/>
        <v>100</v>
      </c>
    </row>
    <row r="107" spans="1:7" ht="42" customHeight="1">
      <c r="A107" s="15" t="s">
        <v>393</v>
      </c>
      <c r="B107" s="18" t="s">
        <v>392</v>
      </c>
      <c r="C107" s="17">
        <v>0</v>
      </c>
      <c r="D107" s="17"/>
      <c r="E107" s="17">
        <v>0</v>
      </c>
      <c r="F107" s="17">
        <v>821.46602</v>
      </c>
      <c r="G107" s="55"/>
    </row>
    <row r="108" spans="1:7" ht="87.75" customHeight="1">
      <c r="A108" s="15" t="s">
        <v>275</v>
      </c>
      <c r="B108" s="18" t="s">
        <v>276</v>
      </c>
      <c r="C108" s="26">
        <v>10181</v>
      </c>
      <c r="D108" s="26"/>
      <c r="E108" s="26">
        <v>10181</v>
      </c>
      <c r="F108" s="26">
        <v>10382.84182</v>
      </c>
      <c r="G108" s="59">
        <f t="shared" si="1"/>
        <v>102</v>
      </c>
    </row>
    <row r="109" spans="1:7" ht="37.5" customHeight="1">
      <c r="A109" s="15" t="s">
        <v>277</v>
      </c>
      <c r="B109" s="18" t="s">
        <v>278</v>
      </c>
      <c r="C109" s="26">
        <v>6</v>
      </c>
      <c r="D109" s="26"/>
      <c r="E109" s="26">
        <v>6</v>
      </c>
      <c r="F109" s="26">
        <v>6</v>
      </c>
      <c r="G109" s="59">
        <f t="shared" si="1"/>
        <v>100</v>
      </c>
    </row>
    <row r="110" spans="1:7" ht="37.5" customHeight="1">
      <c r="A110" s="15" t="s">
        <v>279</v>
      </c>
      <c r="B110" s="18" t="s">
        <v>278</v>
      </c>
      <c r="C110" s="26">
        <v>8</v>
      </c>
      <c r="D110" s="26"/>
      <c r="E110" s="26">
        <v>8</v>
      </c>
      <c r="F110" s="26">
        <v>8.35191</v>
      </c>
      <c r="G110" s="59">
        <f t="shared" si="1"/>
        <v>104.4</v>
      </c>
    </row>
    <row r="111" spans="1:7" ht="37.5" customHeight="1">
      <c r="A111" s="15" t="s">
        <v>304</v>
      </c>
      <c r="B111" s="18" t="s">
        <v>278</v>
      </c>
      <c r="C111" s="26">
        <v>2606</v>
      </c>
      <c r="D111" s="26"/>
      <c r="E111" s="26">
        <v>2606</v>
      </c>
      <c r="F111" s="26">
        <v>2605.52485</v>
      </c>
      <c r="G111" s="59">
        <f t="shared" si="1"/>
        <v>100</v>
      </c>
    </row>
    <row r="112" spans="1:7" ht="24.75" customHeight="1">
      <c r="A112" s="12" t="s">
        <v>3</v>
      </c>
      <c r="B112" s="13" t="s">
        <v>16</v>
      </c>
      <c r="C112" s="14">
        <f>C113+C208+C212+C217</f>
        <v>13898730.459779998</v>
      </c>
      <c r="D112" s="14">
        <f>D113+D208+D212+D217</f>
        <v>96760.26</v>
      </c>
      <c r="E112" s="14">
        <f>E113+E208+E212+E217</f>
        <v>13995490.719779998</v>
      </c>
      <c r="F112" s="14">
        <f>F113+F208+F212+F217</f>
        <v>13078524.94248</v>
      </c>
      <c r="G112" s="54">
        <f t="shared" si="1"/>
        <v>93.4</v>
      </c>
    </row>
    <row r="113" spans="1:7" ht="39.75" customHeight="1">
      <c r="A113" s="15" t="s">
        <v>2</v>
      </c>
      <c r="B113" s="16" t="s">
        <v>34</v>
      </c>
      <c r="C113" s="17">
        <f>C117+C176+C114+C203</f>
        <v>13516950.950889999</v>
      </c>
      <c r="D113" s="17">
        <f>D117+D176+D114+D203</f>
        <v>96760.26</v>
      </c>
      <c r="E113" s="17">
        <f>E117+E176+E114+E203</f>
        <v>13613711.210889999</v>
      </c>
      <c r="F113" s="17">
        <f>F117+F176+F114+F203</f>
        <v>12696857.08571</v>
      </c>
      <c r="G113" s="55">
        <f t="shared" si="1"/>
        <v>93.3</v>
      </c>
    </row>
    <row r="114" spans="1:7" ht="36.75" customHeight="1">
      <c r="A114" s="15" t="s">
        <v>332</v>
      </c>
      <c r="B114" s="16" t="s">
        <v>209</v>
      </c>
      <c r="C114" s="17">
        <f>C115+C116</f>
        <v>77426.5</v>
      </c>
      <c r="D114" s="17">
        <f>D115+D116</f>
        <v>100000</v>
      </c>
      <c r="E114" s="17">
        <f>E115+E116</f>
        <v>177426.5</v>
      </c>
      <c r="F114" s="17">
        <f>F115+F116</f>
        <v>177426.5</v>
      </c>
      <c r="G114" s="55">
        <f t="shared" si="1"/>
        <v>100</v>
      </c>
    </row>
    <row r="115" spans="1:7" ht="25.5" customHeight="1">
      <c r="A115" s="40" t="s">
        <v>333</v>
      </c>
      <c r="B115" s="41" t="s">
        <v>208</v>
      </c>
      <c r="C115" s="17">
        <v>70000</v>
      </c>
      <c r="D115" s="17">
        <v>100000</v>
      </c>
      <c r="E115" s="17">
        <f>C115+D115</f>
        <v>170000</v>
      </c>
      <c r="F115" s="17">
        <v>170000</v>
      </c>
      <c r="G115" s="55">
        <f t="shared" si="1"/>
        <v>100</v>
      </c>
    </row>
    <row r="116" spans="1:7" ht="69" customHeight="1">
      <c r="A116" s="40" t="s">
        <v>334</v>
      </c>
      <c r="B116" s="16" t="s">
        <v>330</v>
      </c>
      <c r="C116" s="17">
        <v>7426.5</v>
      </c>
      <c r="D116" s="17"/>
      <c r="E116" s="17">
        <v>7426.5</v>
      </c>
      <c r="F116" s="17">
        <v>7426.5</v>
      </c>
      <c r="G116" s="55">
        <f t="shared" si="1"/>
        <v>100</v>
      </c>
    </row>
    <row r="117" spans="1:7" ht="38.25" customHeight="1">
      <c r="A117" s="15" t="s">
        <v>335</v>
      </c>
      <c r="B117" s="16" t="s">
        <v>146</v>
      </c>
      <c r="C117" s="17">
        <f>C118+C119+C121+C122+C124+C125+C126+C127+C129+C120+C123+C128</f>
        <v>7148977.690889999</v>
      </c>
      <c r="D117" s="17">
        <f>D118+D119+D121+D122+D124+D125+D126+D127+D129+D120+D123+D128</f>
        <v>-3239.74</v>
      </c>
      <c r="E117" s="17">
        <f>E118+E119+E121+E122+E124+E125+E126+E127+E129+E120+E123+E128</f>
        <v>7145737.950889999</v>
      </c>
      <c r="F117" s="17">
        <f>F118+F119+F121+F122+F124+F125+F126+F127+F129+F120+F123+F128</f>
        <v>6287607.15914</v>
      </c>
      <c r="G117" s="55">
        <f t="shared" si="1"/>
        <v>88</v>
      </c>
    </row>
    <row r="118" spans="1:7" ht="90.75" customHeight="1">
      <c r="A118" s="15" t="s">
        <v>84</v>
      </c>
      <c r="B118" s="16" t="s">
        <v>210</v>
      </c>
      <c r="C118" s="17">
        <v>11949.6</v>
      </c>
      <c r="D118" s="17"/>
      <c r="E118" s="17">
        <v>11949.6</v>
      </c>
      <c r="F118" s="17">
        <v>11949.53124</v>
      </c>
      <c r="G118" s="55">
        <f t="shared" si="1"/>
        <v>100</v>
      </c>
    </row>
    <row r="119" spans="1:7" ht="118.5" customHeight="1">
      <c r="A119" s="15" t="s">
        <v>336</v>
      </c>
      <c r="B119" s="16" t="s">
        <v>211</v>
      </c>
      <c r="C119" s="17">
        <v>40695.48</v>
      </c>
      <c r="D119" s="17"/>
      <c r="E119" s="17">
        <v>40695.48</v>
      </c>
      <c r="F119" s="17">
        <v>40186.50602</v>
      </c>
      <c r="G119" s="55">
        <f t="shared" si="1"/>
        <v>98.7</v>
      </c>
    </row>
    <row r="120" spans="1:7" ht="56.25" customHeight="1">
      <c r="A120" s="15" t="s">
        <v>337</v>
      </c>
      <c r="B120" s="16" t="s">
        <v>212</v>
      </c>
      <c r="C120" s="17">
        <v>1100000</v>
      </c>
      <c r="D120" s="17"/>
      <c r="E120" s="17">
        <v>1100000</v>
      </c>
      <c r="F120" s="17">
        <v>1099999.99997</v>
      </c>
      <c r="G120" s="55">
        <f t="shared" si="1"/>
        <v>100</v>
      </c>
    </row>
    <row r="121" spans="1:7" ht="70.5" customHeight="1">
      <c r="A121" s="15" t="s">
        <v>338</v>
      </c>
      <c r="B121" s="16" t="s">
        <v>88</v>
      </c>
      <c r="C121" s="17">
        <v>873484.71</v>
      </c>
      <c r="D121" s="17"/>
      <c r="E121" s="17">
        <v>873484.71</v>
      </c>
      <c r="F121" s="17">
        <v>873484.50344</v>
      </c>
      <c r="G121" s="55">
        <f t="shared" si="1"/>
        <v>100</v>
      </c>
    </row>
    <row r="122" spans="1:7" ht="52.5" customHeight="1">
      <c r="A122" s="15" t="s">
        <v>339</v>
      </c>
      <c r="B122" s="16" t="s">
        <v>157</v>
      </c>
      <c r="C122" s="17">
        <v>15876.85</v>
      </c>
      <c r="D122" s="17"/>
      <c r="E122" s="17">
        <v>15876.85</v>
      </c>
      <c r="F122" s="17">
        <v>15876.80804</v>
      </c>
      <c r="G122" s="55">
        <f t="shared" si="1"/>
        <v>100</v>
      </c>
    </row>
    <row r="123" spans="1:7" ht="147.75" customHeight="1">
      <c r="A123" s="15" t="s">
        <v>340</v>
      </c>
      <c r="B123" s="16" t="s">
        <v>213</v>
      </c>
      <c r="C123" s="17">
        <v>8639</v>
      </c>
      <c r="D123" s="17"/>
      <c r="E123" s="17">
        <v>8639</v>
      </c>
      <c r="F123" s="17">
        <v>8637.98059</v>
      </c>
      <c r="G123" s="55">
        <f t="shared" si="1"/>
        <v>100</v>
      </c>
    </row>
    <row r="124" spans="1:7" ht="72.75" customHeight="1">
      <c r="A124" s="15" t="s">
        <v>341</v>
      </c>
      <c r="B124" s="16" t="s">
        <v>174</v>
      </c>
      <c r="C124" s="17">
        <v>207509.78898</v>
      </c>
      <c r="D124" s="17"/>
      <c r="E124" s="17">
        <v>207509.78898</v>
      </c>
      <c r="F124" s="17">
        <v>173696.05995</v>
      </c>
      <c r="G124" s="55">
        <f t="shared" si="1"/>
        <v>83.7</v>
      </c>
    </row>
    <row r="125" spans="1:7" ht="40.5" customHeight="1">
      <c r="A125" s="15" t="s">
        <v>342</v>
      </c>
      <c r="B125" s="16" t="s">
        <v>175</v>
      </c>
      <c r="C125" s="17">
        <v>3202.8</v>
      </c>
      <c r="D125" s="17"/>
      <c r="E125" s="17">
        <v>3202.8</v>
      </c>
      <c r="F125" s="17">
        <v>3202.68969</v>
      </c>
      <c r="G125" s="55">
        <f t="shared" si="1"/>
        <v>100</v>
      </c>
    </row>
    <row r="126" spans="1:7" ht="42" customHeight="1">
      <c r="A126" s="15" t="s">
        <v>343</v>
      </c>
      <c r="B126" s="16" t="s">
        <v>172</v>
      </c>
      <c r="C126" s="17">
        <v>6845.53191</v>
      </c>
      <c r="D126" s="17"/>
      <c r="E126" s="17">
        <v>6845.53191</v>
      </c>
      <c r="F126" s="17">
        <v>6845.53191</v>
      </c>
      <c r="G126" s="55">
        <f t="shared" si="1"/>
        <v>100</v>
      </c>
    </row>
    <row r="127" spans="1:7" ht="40.5" customHeight="1">
      <c r="A127" s="15" t="s">
        <v>344</v>
      </c>
      <c r="B127" s="16" t="s">
        <v>192</v>
      </c>
      <c r="C127" s="17">
        <v>50000</v>
      </c>
      <c r="D127" s="17"/>
      <c r="E127" s="17">
        <v>50000</v>
      </c>
      <c r="F127" s="17">
        <v>50000</v>
      </c>
      <c r="G127" s="55">
        <f t="shared" si="1"/>
        <v>100</v>
      </c>
    </row>
    <row r="128" spans="1:7" ht="39.75" customHeight="1">
      <c r="A128" s="15" t="s">
        <v>345</v>
      </c>
      <c r="B128" s="16" t="s">
        <v>192</v>
      </c>
      <c r="C128" s="17">
        <v>72781</v>
      </c>
      <c r="D128" s="17"/>
      <c r="E128" s="17">
        <v>72781</v>
      </c>
      <c r="F128" s="17">
        <v>72780.99809</v>
      </c>
      <c r="G128" s="55">
        <f t="shared" si="1"/>
        <v>100</v>
      </c>
    </row>
    <row r="129" spans="1:7" ht="35.25" customHeight="1">
      <c r="A129" s="15" t="s">
        <v>346</v>
      </c>
      <c r="B129" s="16" t="s">
        <v>127</v>
      </c>
      <c r="C129" s="17">
        <f>SUM(C130:C175)</f>
        <v>4757992.93</v>
      </c>
      <c r="D129" s="17">
        <f>SUM(D130:D175)</f>
        <v>-3239.74</v>
      </c>
      <c r="E129" s="17">
        <f>SUM(E130:E175)</f>
        <v>4754753.1899999995</v>
      </c>
      <c r="F129" s="17">
        <f>SUM(F130:F175)</f>
        <v>3930946.550200001</v>
      </c>
      <c r="G129" s="55">
        <f t="shared" si="1"/>
        <v>82.7</v>
      </c>
    </row>
    <row r="130" spans="1:7" ht="153.75" customHeight="1">
      <c r="A130" s="15" t="s">
        <v>280</v>
      </c>
      <c r="B130" s="16" t="s">
        <v>281</v>
      </c>
      <c r="C130" s="17">
        <v>138</v>
      </c>
      <c r="D130" s="17"/>
      <c r="E130" s="17">
        <v>138</v>
      </c>
      <c r="F130" s="17">
        <v>122.43504</v>
      </c>
      <c r="G130" s="55">
        <f t="shared" si="1"/>
        <v>88.7</v>
      </c>
    </row>
    <row r="131" spans="1:7" ht="70.5" customHeight="1">
      <c r="A131" s="15" t="s">
        <v>347</v>
      </c>
      <c r="B131" s="16" t="s">
        <v>132</v>
      </c>
      <c r="C131" s="17">
        <v>974873</v>
      </c>
      <c r="D131" s="17"/>
      <c r="E131" s="17">
        <v>974873</v>
      </c>
      <c r="F131" s="17">
        <v>676253.51632</v>
      </c>
      <c r="G131" s="55">
        <f t="shared" si="1"/>
        <v>69.4</v>
      </c>
    </row>
    <row r="132" spans="1:7" ht="44.25" customHeight="1">
      <c r="A132" s="15" t="s">
        <v>348</v>
      </c>
      <c r="B132" s="16" t="s">
        <v>214</v>
      </c>
      <c r="C132" s="17">
        <v>58981.05</v>
      </c>
      <c r="D132" s="17"/>
      <c r="E132" s="17">
        <v>58981.05</v>
      </c>
      <c r="F132" s="17">
        <v>57521.27923</v>
      </c>
      <c r="G132" s="55">
        <f t="shared" si="1"/>
        <v>97.5</v>
      </c>
    </row>
    <row r="133" spans="1:7" ht="102.75" customHeight="1">
      <c r="A133" s="15" t="s">
        <v>87</v>
      </c>
      <c r="B133" s="16" t="s">
        <v>215</v>
      </c>
      <c r="C133" s="17">
        <v>579100</v>
      </c>
      <c r="D133" s="17"/>
      <c r="E133" s="17">
        <v>579100</v>
      </c>
      <c r="F133" s="17">
        <v>579100</v>
      </c>
      <c r="G133" s="55">
        <f t="shared" si="1"/>
        <v>100</v>
      </c>
    </row>
    <row r="134" spans="1:7" ht="36.75" customHeight="1">
      <c r="A134" s="15" t="s">
        <v>86</v>
      </c>
      <c r="B134" s="16" t="s">
        <v>85</v>
      </c>
      <c r="C134" s="17">
        <v>29782.54</v>
      </c>
      <c r="D134" s="17"/>
      <c r="E134" s="17">
        <v>29782.54</v>
      </c>
      <c r="F134" s="17">
        <v>27139.94094</v>
      </c>
      <c r="G134" s="55">
        <f t="shared" si="1"/>
        <v>91.1</v>
      </c>
    </row>
    <row r="135" spans="1:7" ht="72" customHeight="1">
      <c r="A135" s="15" t="s">
        <v>324</v>
      </c>
      <c r="B135" s="16" t="s">
        <v>325</v>
      </c>
      <c r="C135" s="17">
        <v>19941</v>
      </c>
      <c r="D135" s="17"/>
      <c r="E135" s="17">
        <v>19941</v>
      </c>
      <c r="F135" s="17">
        <v>19941</v>
      </c>
      <c r="G135" s="55">
        <f t="shared" si="1"/>
        <v>100</v>
      </c>
    </row>
    <row r="136" spans="1:7" ht="59.25" customHeight="1">
      <c r="A136" s="15" t="s">
        <v>216</v>
      </c>
      <c r="B136" s="16" t="s">
        <v>217</v>
      </c>
      <c r="C136" s="17">
        <v>569803.607</v>
      </c>
      <c r="D136" s="17"/>
      <c r="E136" s="17">
        <v>569803.607</v>
      </c>
      <c r="F136" s="17">
        <v>213989.19886</v>
      </c>
      <c r="G136" s="55">
        <f t="shared" si="1"/>
        <v>37.6</v>
      </c>
    </row>
    <row r="137" spans="1:7" ht="69" customHeight="1">
      <c r="A137" s="15" t="s">
        <v>81</v>
      </c>
      <c r="B137" s="16" t="s">
        <v>133</v>
      </c>
      <c r="C137" s="17">
        <v>35347</v>
      </c>
      <c r="D137" s="17"/>
      <c r="E137" s="17">
        <v>35347</v>
      </c>
      <c r="F137" s="17">
        <v>34956.01312</v>
      </c>
      <c r="G137" s="55">
        <f t="shared" si="1"/>
        <v>98.9</v>
      </c>
    </row>
    <row r="138" spans="1:7" ht="54" customHeight="1">
      <c r="A138" s="15" t="s">
        <v>82</v>
      </c>
      <c r="B138" s="16" t="s">
        <v>135</v>
      </c>
      <c r="C138" s="17">
        <v>14078</v>
      </c>
      <c r="D138" s="17"/>
      <c r="E138" s="17">
        <v>14078</v>
      </c>
      <c r="F138" s="17">
        <v>14064.688</v>
      </c>
      <c r="G138" s="55">
        <f t="shared" si="1"/>
        <v>99.9</v>
      </c>
    </row>
    <row r="139" spans="1:7" ht="84" customHeight="1">
      <c r="A139" s="15" t="s">
        <v>83</v>
      </c>
      <c r="B139" s="16" t="s">
        <v>134</v>
      </c>
      <c r="C139" s="17">
        <v>702</v>
      </c>
      <c r="D139" s="17"/>
      <c r="E139" s="17">
        <v>702</v>
      </c>
      <c r="F139" s="17">
        <v>702</v>
      </c>
      <c r="G139" s="55">
        <f t="shared" si="1"/>
        <v>100</v>
      </c>
    </row>
    <row r="140" spans="1:7" ht="60" customHeight="1">
      <c r="A140" s="15" t="s">
        <v>218</v>
      </c>
      <c r="B140" s="16" t="s">
        <v>282</v>
      </c>
      <c r="C140" s="17">
        <v>8910</v>
      </c>
      <c r="D140" s="17"/>
      <c r="E140" s="17">
        <v>8910</v>
      </c>
      <c r="F140" s="17">
        <v>8910</v>
      </c>
      <c r="G140" s="55">
        <f t="shared" si="1"/>
        <v>100</v>
      </c>
    </row>
    <row r="141" spans="1:7" ht="84" customHeight="1">
      <c r="A141" s="15" t="s">
        <v>89</v>
      </c>
      <c r="B141" s="16" t="s">
        <v>136</v>
      </c>
      <c r="C141" s="17">
        <v>45754</v>
      </c>
      <c r="D141" s="17"/>
      <c r="E141" s="17">
        <v>45754</v>
      </c>
      <c r="F141" s="17">
        <v>45753.973</v>
      </c>
      <c r="G141" s="55">
        <f t="shared" si="1"/>
        <v>100</v>
      </c>
    </row>
    <row r="142" spans="1:7" ht="42" customHeight="1">
      <c r="A142" s="15" t="s">
        <v>219</v>
      </c>
      <c r="B142" s="16" t="s">
        <v>323</v>
      </c>
      <c r="C142" s="17">
        <v>14032.9</v>
      </c>
      <c r="D142" s="17"/>
      <c r="E142" s="17">
        <v>14032.9</v>
      </c>
      <c r="F142" s="17">
        <v>13907.99451</v>
      </c>
      <c r="G142" s="55">
        <f t="shared" si="1"/>
        <v>99.1</v>
      </c>
    </row>
    <row r="143" spans="1:7" ht="46.5" customHeight="1">
      <c r="A143" s="15" t="s">
        <v>349</v>
      </c>
      <c r="B143" s="16" t="s">
        <v>319</v>
      </c>
      <c r="C143" s="17">
        <v>104660.85</v>
      </c>
      <c r="D143" s="17"/>
      <c r="E143" s="17">
        <v>104660.85</v>
      </c>
      <c r="F143" s="17">
        <v>104334.26027</v>
      </c>
      <c r="G143" s="55">
        <f t="shared" si="1"/>
        <v>99.7</v>
      </c>
    </row>
    <row r="144" spans="1:7" ht="58.5" customHeight="1">
      <c r="A144" s="15" t="s">
        <v>350</v>
      </c>
      <c r="B144" s="16" t="s">
        <v>137</v>
      </c>
      <c r="C144" s="17">
        <v>213608.2</v>
      </c>
      <c r="D144" s="17"/>
      <c r="E144" s="17">
        <v>213608.2</v>
      </c>
      <c r="F144" s="17">
        <v>212375.73951</v>
      </c>
      <c r="G144" s="55">
        <f t="shared" si="1"/>
        <v>99.4</v>
      </c>
    </row>
    <row r="145" spans="1:7" ht="73.5" customHeight="1">
      <c r="A145" s="15" t="s">
        <v>351</v>
      </c>
      <c r="B145" s="16" t="s">
        <v>283</v>
      </c>
      <c r="C145" s="17">
        <v>1210</v>
      </c>
      <c r="D145" s="17"/>
      <c r="E145" s="17">
        <v>1210</v>
      </c>
      <c r="F145" s="17">
        <v>1209.29253</v>
      </c>
      <c r="G145" s="55">
        <f t="shared" si="1"/>
        <v>99.9</v>
      </c>
    </row>
    <row r="146" spans="1:7" ht="43.5" customHeight="1">
      <c r="A146" s="15" t="s">
        <v>352</v>
      </c>
      <c r="B146" s="16" t="s">
        <v>138</v>
      </c>
      <c r="C146" s="17">
        <v>69021</v>
      </c>
      <c r="D146" s="17"/>
      <c r="E146" s="17">
        <v>69021</v>
      </c>
      <c r="F146" s="17">
        <v>69020.03562</v>
      </c>
      <c r="G146" s="55">
        <f t="shared" si="1"/>
        <v>100</v>
      </c>
    </row>
    <row r="147" spans="1:7" ht="104.25" customHeight="1">
      <c r="A147" s="15" t="s">
        <v>353</v>
      </c>
      <c r="B147" s="16" t="s">
        <v>139</v>
      </c>
      <c r="C147" s="17">
        <v>2776</v>
      </c>
      <c r="D147" s="17"/>
      <c r="E147" s="17">
        <v>2776</v>
      </c>
      <c r="F147" s="17">
        <v>2776</v>
      </c>
      <c r="G147" s="55">
        <f t="shared" si="1"/>
        <v>100</v>
      </c>
    </row>
    <row r="148" spans="1:7" ht="57.75" customHeight="1">
      <c r="A148" s="15" t="s">
        <v>354</v>
      </c>
      <c r="B148" s="16" t="s">
        <v>220</v>
      </c>
      <c r="C148" s="17">
        <v>43789.333</v>
      </c>
      <c r="D148" s="17"/>
      <c r="E148" s="17">
        <v>43789.333</v>
      </c>
      <c r="F148" s="17">
        <v>42998.7422</v>
      </c>
      <c r="G148" s="55">
        <f t="shared" si="1"/>
        <v>98.2</v>
      </c>
    </row>
    <row r="149" spans="1:7" ht="56.25" customHeight="1">
      <c r="A149" s="15" t="s">
        <v>355</v>
      </c>
      <c r="B149" s="16" t="s">
        <v>176</v>
      </c>
      <c r="C149" s="17">
        <v>295762.54</v>
      </c>
      <c r="D149" s="17"/>
      <c r="E149" s="17">
        <v>295762.54</v>
      </c>
      <c r="F149" s="17">
        <v>295762.53641</v>
      </c>
      <c r="G149" s="55">
        <f t="shared" si="1"/>
        <v>100</v>
      </c>
    </row>
    <row r="150" spans="1:7" ht="56.25" customHeight="1">
      <c r="A150" s="15" t="s">
        <v>356</v>
      </c>
      <c r="B150" s="16" t="s">
        <v>176</v>
      </c>
      <c r="C150" s="17">
        <v>187664.9</v>
      </c>
      <c r="D150" s="17"/>
      <c r="E150" s="17">
        <v>187664.9</v>
      </c>
      <c r="F150" s="17">
        <v>187657.23275</v>
      </c>
      <c r="G150" s="55">
        <f t="shared" si="1"/>
        <v>100</v>
      </c>
    </row>
    <row r="151" spans="1:7" ht="41.25" customHeight="1">
      <c r="A151" s="15" t="s">
        <v>357</v>
      </c>
      <c r="B151" s="16" t="s">
        <v>221</v>
      </c>
      <c r="C151" s="17">
        <v>64846.09</v>
      </c>
      <c r="D151" s="17"/>
      <c r="E151" s="17">
        <v>64846.09</v>
      </c>
      <c r="F151" s="17">
        <v>60523.57515</v>
      </c>
      <c r="G151" s="55">
        <f t="shared" si="1"/>
        <v>93.3</v>
      </c>
    </row>
    <row r="152" spans="1:7" ht="59.25" customHeight="1">
      <c r="A152" s="15" t="s">
        <v>358</v>
      </c>
      <c r="B152" s="16" t="s">
        <v>243</v>
      </c>
      <c r="C152" s="17">
        <v>39501.51</v>
      </c>
      <c r="D152" s="17"/>
      <c r="E152" s="17">
        <v>39501.51</v>
      </c>
      <c r="F152" s="17">
        <v>39501.50975</v>
      </c>
      <c r="G152" s="55">
        <f t="shared" si="1"/>
        <v>100</v>
      </c>
    </row>
    <row r="153" spans="1:7" ht="55.5" customHeight="1">
      <c r="A153" s="15" t="s">
        <v>359</v>
      </c>
      <c r="B153" s="16" t="s">
        <v>173</v>
      </c>
      <c r="C153" s="17">
        <v>5143.31</v>
      </c>
      <c r="D153" s="17"/>
      <c r="E153" s="17">
        <v>5143.31</v>
      </c>
      <c r="F153" s="17">
        <v>5043.46353</v>
      </c>
      <c r="G153" s="55">
        <f aca="true" t="shared" si="2" ref="G153:G216">ROUND(F153/E153*100,1)</f>
        <v>98.1</v>
      </c>
    </row>
    <row r="154" spans="1:7" ht="56.25" customHeight="1">
      <c r="A154" s="15" t="s">
        <v>360</v>
      </c>
      <c r="B154" s="16" t="s">
        <v>161</v>
      </c>
      <c r="C154" s="17">
        <v>198104.76</v>
      </c>
      <c r="D154" s="17"/>
      <c r="E154" s="17">
        <v>198104.76</v>
      </c>
      <c r="F154" s="17">
        <v>195769.39649</v>
      </c>
      <c r="G154" s="55">
        <f t="shared" si="2"/>
        <v>98.8</v>
      </c>
    </row>
    <row r="155" spans="1:7" ht="58.5" customHeight="1">
      <c r="A155" s="15" t="s">
        <v>307</v>
      </c>
      <c r="B155" s="16" t="s">
        <v>308</v>
      </c>
      <c r="C155" s="17">
        <v>18000</v>
      </c>
      <c r="D155" s="17"/>
      <c r="E155" s="17">
        <v>18000</v>
      </c>
      <c r="F155" s="17">
        <v>15441.32768</v>
      </c>
      <c r="G155" s="55">
        <f t="shared" si="2"/>
        <v>85.8</v>
      </c>
    </row>
    <row r="156" spans="1:7" ht="69.75" customHeight="1">
      <c r="A156" s="15" t="s">
        <v>186</v>
      </c>
      <c r="B156" s="16" t="s">
        <v>197</v>
      </c>
      <c r="C156" s="17">
        <v>111893</v>
      </c>
      <c r="D156" s="17"/>
      <c r="E156" s="17">
        <v>111893</v>
      </c>
      <c r="F156" s="17">
        <v>105318.95757</v>
      </c>
      <c r="G156" s="55">
        <f t="shared" si="2"/>
        <v>94.1</v>
      </c>
    </row>
    <row r="157" spans="1:7" ht="102.75" customHeight="1">
      <c r="A157" s="15" t="s">
        <v>361</v>
      </c>
      <c r="B157" s="16" t="s">
        <v>181</v>
      </c>
      <c r="C157" s="17">
        <v>122633</v>
      </c>
      <c r="D157" s="17"/>
      <c r="E157" s="17">
        <v>122633</v>
      </c>
      <c r="F157" s="17">
        <v>117819.00288</v>
      </c>
      <c r="G157" s="55">
        <f t="shared" si="2"/>
        <v>96.1</v>
      </c>
    </row>
    <row r="158" spans="1:7" ht="87" customHeight="1">
      <c r="A158" s="15" t="s">
        <v>362</v>
      </c>
      <c r="B158" s="16" t="s">
        <v>284</v>
      </c>
      <c r="C158" s="17">
        <v>215937.5</v>
      </c>
      <c r="D158" s="17"/>
      <c r="E158" s="17">
        <v>215937.5</v>
      </c>
      <c r="F158" s="17">
        <v>215937.5</v>
      </c>
      <c r="G158" s="55">
        <f t="shared" si="2"/>
        <v>100</v>
      </c>
    </row>
    <row r="159" spans="1:7" ht="118.5" customHeight="1">
      <c r="A159" s="15" t="s">
        <v>363</v>
      </c>
      <c r="B159" s="16" t="s">
        <v>222</v>
      </c>
      <c r="C159" s="17">
        <v>9242.1</v>
      </c>
      <c r="D159" s="17"/>
      <c r="E159" s="17">
        <v>9242.1</v>
      </c>
      <c r="F159" s="17">
        <v>9242.08709</v>
      </c>
      <c r="G159" s="55">
        <f t="shared" si="2"/>
        <v>100</v>
      </c>
    </row>
    <row r="160" spans="1:7" ht="56.25" customHeight="1">
      <c r="A160" s="15" t="s">
        <v>364</v>
      </c>
      <c r="B160" s="16" t="s">
        <v>287</v>
      </c>
      <c r="C160" s="17">
        <v>85744</v>
      </c>
      <c r="D160" s="17"/>
      <c r="E160" s="17">
        <v>85744</v>
      </c>
      <c r="F160" s="17">
        <v>85743.44377</v>
      </c>
      <c r="G160" s="55">
        <f t="shared" si="2"/>
        <v>100</v>
      </c>
    </row>
    <row r="161" spans="1:7" ht="56.25" customHeight="1">
      <c r="A161" s="15" t="s">
        <v>365</v>
      </c>
      <c r="B161" s="16" t="s">
        <v>288</v>
      </c>
      <c r="C161" s="17">
        <v>10731</v>
      </c>
      <c r="D161" s="17">
        <v>-3239.74</v>
      </c>
      <c r="E161" s="17">
        <f>C161+D161</f>
        <v>7491.26</v>
      </c>
      <c r="F161" s="17">
        <v>7491.25185</v>
      </c>
      <c r="G161" s="55">
        <f t="shared" si="2"/>
        <v>100</v>
      </c>
    </row>
    <row r="162" spans="1:7" ht="75" customHeight="1">
      <c r="A162" s="15" t="s">
        <v>366</v>
      </c>
      <c r="B162" s="16" t="s">
        <v>289</v>
      </c>
      <c r="C162" s="17">
        <v>38875</v>
      </c>
      <c r="D162" s="17"/>
      <c r="E162" s="17">
        <v>38875</v>
      </c>
      <c r="F162" s="17">
        <v>34339.17522</v>
      </c>
      <c r="G162" s="55">
        <f t="shared" si="2"/>
        <v>88.3</v>
      </c>
    </row>
    <row r="163" spans="1:7" ht="72" customHeight="1">
      <c r="A163" s="15" t="s">
        <v>367</v>
      </c>
      <c r="B163" s="16" t="s">
        <v>290</v>
      </c>
      <c r="C163" s="17">
        <v>2285.57</v>
      </c>
      <c r="D163" s="17"/>
      <c r="E163" s="17">
        <v>2285.57</v>
      </c>
      <c r="F163" s="17">
        <v>2285.56177</v>
      </c>
      <c r="G163" s="55">
        <f t="shared" si="2"/>
        <v>100</v>
      </c>
    </row>
    <row r="164" spans="1:7" ht="45" customHeight="1">
      <c r="A164" s="15" t="s">
        <v>368</v>
      </c>
      <c r="B164" s="16" t="s">
        <v>291</v>
      </c>
      <c r="C164" s="17">
        <v>14724.78</v>
      </c>
      <c r="D164" s="17"/>
      <c r="E164" s="17">
        <v>14724.78</v>
      </c>
      <c r="F164" s="17">
        <v>14691.66342</v>
      </c>
      <c r="G164" s="55">
        <f t="shared" si="2"/>
        <v>99.8</v>
      </c>
    </row>
    <row r="165" spans="1:7" ht="54" customHeight="1">
      <c r="A165" s="15" t="s">
        <v>369</v>
      </c>
      <c r="B165" s="16" t="s">
        <v>309</v>
      </c>
      <c r="C165" s="17">
        <v>1987.1</v>
      </c>
      <c r="D165" s="17"/>
      <c r="E165" s="17">
        <v>1987.1</v>
      </c>
      <c r="F165" s="17">
        <v>1977.22146</v>
      </c>
      <c r="G165" s="55">
        <f t="shared" si="2"/>
        <v>99.5</v>
      </c>
    </row>
    <row r="166" spans="1:7" ht="107.25" customHeight="1">
      <c r="A166" s="15" t="s">
        <v>370</v>
      </c>
      <c r="B166" s="16" t="s">
        <v>321</v>
      </c>
      <c r="C166" s="17">
        <v>8749</v>
      </c>
      <c r="D166" s="17"/>
      <c r="E166" s="17">
        <v>8749</v>
      </c>
      <c r="F166" s="17">
        <v>6078.59992</v>
      </c>
      <c r="G166" s="55">
        <f t="shared" si="2"/>
        <v>69.5</v>
      </c>
    </row>
    <row r="167" spans="1:7" ht="89.25" customHeight="1">
      <c r="A167" s="15" t="s">
        <v>371</v>
      </c>
      <c r="B167" s="16" t="s">
        <v>320</v>
      </c>
      <c r="C167" s="17">
        <v>125000</v>
      </c>
      <c r="D167" s="17"/>
      <c r="E167" s="17">
        <v>125000</v>
      </c>
      <c r="F167" s="17">
        <v>125000</v>
      </c>
      <c r="G167" s="55">
        <f t="shared" si="2"/>
        <v>100</v>
      </c>
    </row>
    <row r="168" spans="1:7" ht="63" customHeight="1">
      <c r="A168" s="15" t="s">
        <v>372</v>
      </c>
      <c r="B168" s="16" t="s">
        <v>322</v>
      </c>
      <c r="C168" s="17">
        <v>4500</v>
      </c>
      <c r="D168" s="17"/>
      <c r="E168" s="17">
        <v>4500</v>
      </c>
      <c r="F168" s="17">
        <v>4500</v>
      </c>
      <c r="G168" s="55">
        <f t="shared" si="2"/>
        <v>100</v>
      </c>
    </row>
    <row r="169" spans="1:7" ht="45.75" customHeight="1">
      <c r="A169" s="15" t="s">
        <v>373</v>
      </c>
      <c r="B169" s="16" t="s">
        <v>328</v>
      </c>
      <c r="C169" s="17">
        <v>57000</v>
      </c>
      <c r="D169" s="17"/>
      <c r="E169" s="17">
        <v>57000</v>
      </c>
      <c r="F169" s="17">
        <v>57000</v>
      </c>
      <c r="G169" s="55">
        <f t="shared" si="2"/>
        <v>100</v>
      </c>
    </row>
    <row r="170" spans="1:7" ht="39.75" customHeight="1">
      <c r="A170" s="15" t="s">
        <v>374</v>
      </c>
      <c r="B170" s="16" t="s">
        <v>331</v>
      </c>
      <c r="C170" s="17">
        <v>5396.54</v>
      </c>
      <c r="D170" s="17"/>
      <c r="E170" s="17">
        <v>5396.54</v>
      </c>
      <c r="F170" s="17">
        <v>0</v>
      </c>
      <c r="G170" s="55">
        <f t="shared" si="2"/>
        <v>0</v>
      </c>
    </row>
    <row r="171" spans="1:7" ht="72.75" customHeight="1">
      <c r="A171" s="15" t="s">
        <v>375</v>
      </c>
      <c r="B171" s="16" t="s">
        <v>380</v>
      </c>
      <c r="C171" s="17">
        <v>24858.73</v>
      </c>
      <c r="D171" s="17"/>
      <c r="E171" s="17">
        <v>24858.73</v>
      </c>
      <c r="F171" s="17">
        <v>24858.73</v>
      </c>
      <c r="G171" s="55">
        <f t="shared" si="2"/>
        <v>100</v>
      </c>
    </row>
    <row r="172" spans="1:7" ht="62.25" customHeight="1">
      <c r="A172" s="15" t="s">
        <v>376</v>
      </c>
      <c r="B172" s="16" t="s">
        <v>223</v>
      </c>
      <c r="C172" s="17">
        <v>13175</v>
      </c>
      <c r="D172" s="17"/>
      <c r="E172" s="17">
        <v>13175</v>
      </c>
      <c r="F172" s="17">
        <v>12975.94172</v>
      </c>
      <c r="G172" s="55">
        <f t="shared" si="2"/>
        <v>98.5</v>
      </c>
    </row>
    <row r="173" spans="1:7" ht="70.5" customHeight="1">
      <c r="A173" s="15" t="s">
        <v>377</v>
      </c>
      <c r="B173" s="16" t="s">
        <v>255</v>
      </c>
      <c r="C173" s="17">
        <v>130625</v>
      </c>
      <c r="D173" s="17"/>
      <c r="E173" s="17">
        <v>130625</v>
      </c>
      <c r="F173" s="17">
        <v>5000</v>
      </c>
      <c r="G173" s="55">
        <f t="shared" si="2"/>
        <v>3.8</v>
      </c>
    </row>
    <row r="174" spans="1:7" ht="59.25" customHeight="1">
      <c r="A174" s="15" t="s">
        <v>378</v>
      </c>
      <c r="B174" s="16" t="s">
        <v>224</v>
      </c>
      <c r="C174" s="17">
        <v>10354.02</v>
      </c>
      <c r="D174" s="17"/>
      <c r="E174" s="17">
        <v>10354.02</v>
      </c>
      <c r="F174" s="17">
        <v>7162.26262</v>
      </c>
      <c r="G174" s="55">
        <f t="shared" si="2"/>
        <v>69.2</v>
      </c>
    </row>
    <row r="175" spans="1:7" ht="69" customHeight="1">
      <c r="A175" s="15" t="s">
        <v>379</v>
      </c>
      <c r="B175" s="16" t="s">
        <v>254</v>
      </c>
      <c r="C175" s="17">
        <v>168750</v>
      </c>
      <c r="D175" s="17"/>
      <c r="E175" s="17">
        <v>168750</v>
      </c>
      <c r="F175" s="17">
        <v>168750</v>
      </c>
      <c r="G175" s="55">
        <f t="shared" si="2"/>
        <v>100</v>
      </c>
    </row>
    <row r="176" spans="1:7" ht="36" customHeight="1">
      <c r="A176" s="15" t="s">
        <v>90</v>
      </c>
      <c r="B176" s="16" t="s">
        <v>147</v>
      </c>
      <c r="C176" s="17">
        <f>C177+C180+C190+C194+C195+C198+C197+C196</f>
        <v>6166169</v>
      </c>
      <c r="D176" s="17">
        <f>D177+D180+D190+D194+D195+D198+D197+D196</f>
        <v>0</v>
      </c>
      <c r="E176" s="17">
        <f>E177+E180+E190+E194+E195+E198+E197+E196</f>
        <v>6166169</v>
      </c>
      <c r="F176" s="17">
        <f>F177+F180+F190+F194+F195+F198+F197+F196</f>
        <v>6108802.634339999</v>
      </c>
      <c r="G176" s="55">
        <f t="shared" si="2"/>
        <v>99.1</v>
      </c>
    </row>
    <row r="177" spans="1:7" ht="57" customHeight="1">
      <c r="A177" s="15" t="s">
        <v>382</v>
      </c>
      <c r="B177" s="16" t="s">
        <v>125</v>
      </c>
      <c r="C177" s="17">
        <f>C178+C179</f>
        <v>88647</v>
      </c>
      <c r="D177" s="17">
        <f>D178+D179</f>
        <v>0</v>
      </c>
      <c r="E177" s="17">
        <f>E178+E179</f>
        <v>88647</v>
      </c>
      <c r="F177" s="17">
        <f>F178+F179</f>
        <v>79113.38491</v>
      </c>
      <c r="G177" s="55">
        <f t="shared" si="2"/>
        <v>89.2</v>
      </c>
    </row>
    <row r="178" spans="1:7" ht="89.25" customHeight="1">
      <c r="A178" s="15" t="s">
        <v>102</v>
      </c>
      <c r="B178" s="16" t="s">
        <v>100</v>
      </c>
      <c r="C178" s="17">
        <v>6447</v>
      </c>
      <c r="D178" s="17"/>
      <c r="E178" s="17">
        <v>6447</v>
      </c>
      <c r="F178" s="17">
        <v>6447</v>
      </c>
      <c r="G178" s="55">
        <f t="shared" si="2"/>
        <v>100</v>
      </c>
    </row>
    <row r="179" spans="1:7" ht="72" customHeight="1">
      <c r="A179" s="15" t="s">
        <v>103</v>
      </c>
      <c r="B179" s="16" t="s">
        <v>101</v>
      </c>
      <c r="C179" s="17">
        <v>82200</v>
      </c>
      <c r="D179" s="17"/>
      <c r="E179" s="17">
        <v>82200</v>
      </c>
      <c r="F179" s="17">
        <v>72666.38491</v>
      </c>
      <c r="G179" s="55">
        <f t="shared" si="2"/>
        <v>88.4</v>
      </c>
    </row>
    <row r="180" spans="1:7" ht="56.25" customHeight="1">
      <c r="A180" s="15" t="s">
        <v>123</v>
      </c>
      <c r="B180" s="16" t="s">
        <v>124</v>
      </c>
      <c r="C180" s="17">
        <f>SUM(C181:C189)</f>
        <v>75085</v>
      </c>
      <c r="D180" s="17">
        <f>SUM(D181:D189)</f>
        <v>0</v>
      </c>
      <c r="E180" s="17">
        <f>SUM(E181:E189)</f>
        <v>75085</v>
      </c>
      <c r="F180" s="17">
        <f>SUM(F181:F189)</f>
        <v>74285.38122000001</v>
      </c>
      <c r="G180" s="55">
        <f t="shared" si="2"/>
        <v>98.9</v>
      </c>
    </row>
    <row r="181" spans="1:7" ht="69" customHeight="1">
      <c r="A181" s="15" t="s">
        <v>180</v>
      </c>
      <c r="B181" s="16" t="s">
        <v>179</v>
      </c>
      <c r="C181" s="17">
        <v>25581</v>
      </c>
      <c r="D181" s="17"/>
      <c r="E181" s="17">
        <v>25581</v>
      </c>
      <c r="F181" s="17">
        <v>25581</v>
      </c>
      <c r="G181" s="55">
        <f t="shared" si="2"/>
        <v>100</v>
      </c>
    </row>
    <row r="182" spans="1:7" ht="88.5" customHeight="1">
      <c r="A182" s="15" t="s">
        <v>107</v>
      </c>
      <c r="B182" s="16" t="s">
        <v>143</v>
      </c>
      <c r="C182" s="17">
        <v>14157</v>
      </c>
      <c r="D182" s="17"/>
      <c r="E182" s="17">
        <v>14157</v>
      </c>
      <c r="F182" s="17">
        <v>13859.25066</v>
      </c>
      <c r="G182" s="55">
        <f t="shared" si="2"/>
        <v>97.9</v>
      </c>
    </row>
    <row r="183" spans="1:7" ht="105.75" customHeight="1">
      <c r="A183" s="15" t="s">
        <v>97</v>
      </c>
      <c r="B183" s="16" t="s">
        <v>144</v>
      </c>
      <c r="C183" s="17">
        <v>13026</v>
      </c>
      <c r="D183" s="17"/>
      <c r="E183" s="17">
        <v>13026</v>
      </c>
      <c r="F183" s="17">
        <v>13025.8878</v>
      </c>
      <c r="G183" s="55">
        <f t="shared" si="2"/>
        <v>100</v>
      </c>
    </row>
    <row r="184" spans="1:7" ht="227.25" customHeight="1">
      <c r="A184" s="15" t="s">
        <v>95</v>
      </c>
      <c r="B184" s="16" t="s">
        <v>94</v>
      </c>
      <c r="C184" s="17">
        <v>3823</v>
      </c>
      <c r="D184" s="17"/>
      <c r="E184" s="17">
        <v>3823</v>
      </c>
      <c r="F184" s="17">
        <v>3649</v>
      </c>
      <c r="G184" s="55">
        <f t="shared" si="2"/>
        <v>95.4</v>
      </c>
    </row>
    <row r="185" spans="1:7" ht="71.25" customHeight="1">
      <c r="A185" s="15" t="s">
        <v>96</v>
      </c>
      <c r="B185" s="16" t="s">
        <v>158</v>
      </c>
      <c r="C185" s="17">
        <v>10245</v>
      </c>
      <c r="D185" s="17"/>
      <c r="E185" s="17">
        <v>10245</v>
      </c>
      <c r="F185" s="17">
        <v>10245</v>
      </c>
      <c r="G185" s="55">
        <f t="shared" si="2"/>
        <v>100</v>
      </c>
    </row>
    <row r="186" spans="1:7" ht="90" customHeight="1">
      <c r="A186" s="15" t="s">
        <v>106</v>
      </c>
      <c r="B186" s="16" t="s">
        <v>142</v>
      </c>
      <c r="C186" s="17">
        <v>662</v>
      </c>
      <c r="D186" s="17"/>
      <c r="E186" s="17">
        <v>662</v>
      </c>
      <c r="F186" s="17">
        <v>662</v>
      </c>
      <c r="G186" s="55">
        <f t="shared" si="2"/>
        <v>100</v>
      </c>
    </row>
    <row r="187" spans="1:7" ht="108.75" customHeight="1">
      <c r="A187" s="15" t="s">
        <v>105</v>
      </c>
      <c r="B187" s="16" t="s">
        <v>104</v>
      </c>
      <c r="C187" s="17">
        <v>7</v>
      </c>
      <c r="D187" s="17"/>
      <c r="E187" s="17">
        <v>7</v>
      </c>
      <c r="F187" s="17">
        <v>0</v>
      </c>
      <c r="G187" s="55">
        <f t="shared" si="2"/>
        <v>0</v>
      </c>
    </row>
    <row r="188" spans="1:7" ht="118.5" customHeight="1">
      <c r="A188" s="15" t="s">
        <v>91</v>
      </c>
      <c r="B188" s="16" t="s">
        <v>121</v>
      </c>
      <c r="C188" s="17">
        <v>2805</v>
      </c>
      <c r="D188" s="17"/>
      <c r="E188" s="17">
        <v>2805</v>
      </c>
      <c r="F188" s="17">
        <v>2804.21076</v>
      </c>
      <c r="G188" s="55">
        <f t="shared" si="2"/>
        <v>100</v>
      </c>
    </row>
    <row r="189" spans="1:7" ht="182.25" customHeight="1">
      <c r="A189" s="15" t="s">
        <v>120</v>
      </c>
      <c r="B189" s="16" t="s">
        <v>122</v>
      </c>
      <c r="C189" s="17">
        <v>4779</v>
      </c>
      <c r="D189" s="17"/>
      <c r="E189" s="17">
        <v>4779</v>
      </c>
      <c r="F189" s="17">
        <v>4459.032</v>
      </c>
      <c r="G189" s="55">
        <f t="shared" si="2"/>
        <v>93.3</v>
      </c>
    </row>
    <row r="190" spans="1:7" ht="85.5" customHeight="1">
      <c r="A190" s="15" t="s">
        <v>118</v>
      </c>
      <c r="B190" s="16" t="s">
        <v>119</v>
      </c>
      <c r="C190" s="17">
        <f>C191+C192+C193</f>
        <v>117055</v>
      </c>
      <c r="D190" s="17">
        <f>D191+D192+D193</f>
        <v>0</v>
      </c>
      <c r="E190" s="17">
        <f>E191+E192+E193</f>
        <v>117055</v>
      </c>
      <c r="F190" s="17">
        <f>F191+F192+F193</f>
        <v>95491.27941</v>
      </c>
      <c r="G190" s="55">
        <f t="shared" si="2"/>
        <v>81.6</v>
      </c>
    </row>
    <row r="191" spans="1:7" ht="119.25" customHeight="1">
      <c r="A191" s="15" t="s">
        <v>113</v>
      </c>
      <c r="B191" s="16" t="s">
        <v>112</v>
      </c>
      <c r="C191" s="17">
        <v>5955</v>
      </c>
      <c r="D191" s="17"/>
      <c r="E191" s="17">
        <v>5955</v>
      </c>
      <c r="F191" s="17">
        <v>5955</v>
      </c>
      <c r="G191" s="55">
        <f t="shared" si="2"/>
        <v>100</v>
      </c>
    </row>
    <row r="192" spans="1:7" s="42" customFormat="1" ht="116.25" customHeight="1">
      <c r="A192" s="15" t="s">
        <v>116</v>
      </c>
      <c r="B192" s="16" t="s">
        <v>114</v>
      </c>
      <c r="C192" s="17">
        <v>1100</v>
      </c>
      <c r="D192" s="17"/>
      <c r="E192" s="17">
        <v>1100</v>
      </c>
      <c r="F192" s="17">
        <v>886.49784</v>
      </c>
      <c r="G192" s="55">
        <f t="shared" si="2"/>
        <v>80.6</v>
      </c>
    </row>
    <row r="193" spans="1:7" s="42" customFormat="1" ht="116.25" customHeight="1">
      <c r="A193" s="15" t="s">
        <v>117</v>
      </c>
      <c r="B193" s="16" t="s">
        <v>115</v>
      </c>
      <c r="C193" s="17">
        <v>110000</v>
      </c>
      <c r="D193" s="17"/>
      <c r="E193" s="17">
        <v>110000</v>
      </c>
      <c r="F193" s="17">
        <v>88649.78157</v>
      </c>
      <c r="G193" s="55">
        <f t="shared" si="2"/>
        <v>80.6</v>
      </c>
    </row>
    <row r="194" spans="1:7" ht="74.25" customHeight="1">
      <c r="A194" s="15" t="s">
        <v>99</v>
      </c>
      <c r="B194" s="16" t="s">
        <v>98</v>
      </c>
      <c r="C194" s="17">
        <v>99516</v>
      </c>
      <c r="D194" s="17"/>
      <c r="E194" s="17">
        <v>99516</v>
      </c>
      <c r="F194" s="17">
        <v>99515.42775</v>
      </c>
      <c r="G194" s="55">
        <f t="shared" si="2"/>
        <v>100</v>
      </c>
    </row>
    <row r="195" spans="1:7" ht="71.25" customHeight="1">
      <c r="A195" s="15" t="s">
        <v>93</v>
      </c>
      <c r="B195" s="16" t="s">
        <v>92</v>
      </c>
      <c r="C195" s="17">
        <v>2</v>
      </c>
      <c r="D195" s="17"/>
      <c r="E195" s="17">
        <v>2</v>
      </c>
      <c r="F195" s="17">
        <v>0</v>
      </c>
      <c r="G195" s="55">
        <f t="shared" si="2"/>
        <v>0</v>
      </c>
    </row>
    <row r="196" spans="1:7" ht="71.25" customHeight="1">
      <c r="A196" s="15" t="s">
        <v>195</v>
      </c>
      <c r="B196" s="16" t="s">
        <v>194</v>
      </c>
      <c r="C196" s="17">
        <v>141449</v>
      </c>
      <c r="D196" s="17"/>
      <c r="E196" s="17">
        <v>141449</v>
      </c>
      <c r="F196" s="17">
        <v>136992.47748</v>
      </c>
      <c r="G196" s="55">
        <f t="shared" si="2"/>
        <v>96.8</v>
      </c>
    </row>
    <row r="197" spans="1:7" ht="42" customHeight="1">
      <c r="A197" s="15" t="s">
        <v>178</v>
      </c>
      <c r="B197" s="16" t="s">
        <v>177</v>
      </c>
      <c r="C197" s="17">
        <v>5867</v>
      </c>
      <c r="D197" s="17"/>
      <c r="E197" s="17">
        <v>5867</v>
      </c>
      <c r="F197" s="17">
        <v>2326.887</v>
      </c>
      <c r="G197" s="55">
        <f t="shared" si="2"/>
        <v>39.7</v>
      </c>
    </row>
    <row r="198" spans="1:7" ht="39.75" customHeight="1">
      <c r="A198" s="15" t="s">
        <v>126</v>
      </c>
      <c r="B198" s="16" t="s">
        <v>150</v>
      </c>
      <c r="C198" s="17">
        <f>SUM(C199:C202)</f>
        <v>5638548</v>
      </c>
      <c r="D198" s="17">
        <f>SUM(D199:D202)</f>
        <v>0</v>
      </c>
      <c r="E198" s="17">
        <f>SUM(E199:E202)</f>
        <v>5638548</v>
      </c>
      <c r="F198" s="17">
        <f>SUM(F199:F202)</f>
        <v>5621077.796569999</v>
      </c>
      <c r="G198" s="55">
        <f t="shared" si="2"/>
        <v>99.7</v>
      </c>
    </row>
    <row r="199" spans="1:7" ht="197.25" customHeight="1">
      <c r="A199" s="15" t="s">
        <v>109</v>
      </c>
      <c r="B199" s="16" t="s">
        <v>162</v>
      </c>
      <c r="C199" s="17">
        <v>3710092</v>
      </c>
      <c r="D199" s="17"/>
      <c r="E199" s="17">
        <v>3710092</v>
      </c>
      <c r="F199" s="17">
        <v>3700165.4617</v>
      </c>
      <c r="G199" s="55">
        <f t="shared" si="2"/>
        <v>99.7</v>
      </c>
    </row>
    <row r="200" spans="1:7" ht="180.75" customHeight="1">
      <c r="A200" s="15" t="s">
        <v>110</v>
      </c>
      <c r="B200" s="16" t="s">
        <v>148</v>
      </c>
      <c r="C200" s="17">
        <v>286497</v>
      </c>
      <c r="D200" s="17"/>
      <c r="E200" s="17">
        <v>286497</v>
      </c>
      <c r="F200" s="17">
        <v>281039.90875</v>
      </c>
      <c r="G200" s="55">
        <f t="shared" si="2"/>
        <v>98.1</v>
      </c>
    </row>
    <row r="201" spans="1:7" ht="122.25" customHeight="1">
      <c r="A201" s="15" t="s">
        <v>108</v>
      </c>
      <c r="B201" s="16" t="s">
        <v>140</v>
      </c>
      <c r="C201" s="17">
        <v>101417</v>
      </c>
      <c r="D201" s="17"/>
      <c r="E201" s="17">
        <v>101417</v>
      </c>
      <c r="F201" s="17">
        <v>101417</v>
      </c>
      <c r="G201" s="55">
        <f t="shared" si="2"/>
        <v>100</v>
      </c>
    </row>
    <row r="202" spans="1:7" ht="147" customHeight="1">
      <c r="A202" s="15" t="s">
        <v>111</v>
      </c>
      <c r="B202" s="16" t="s">
        <v>141</v>
      </c>
      <c r="C202" s="17">
        <v>1540542</v>
      </c>
      <c r="D202" s="17"/>
      <c r="E202" s="17">
        <v>1540542</v>
      </c>
      <c r="F202" s="17">
        <v>1538455.42612</v>
      </c>
      <c r="G202" s="55">
        <f t="shared" si="2"/>
        <v>99.9</v>
      </c>
    </row>
    <row r="203" spans="1:7" ht="24" customHeight="1">
      <c r="A203" s="15" t="s">
        <v>225</v>
      </c>
      <c r="B203" s="16" t="s">
        <v>226</v>
      </c>
      <c r="C203" s="17">
        <f>SUM(C204:C207)</f>
        <v>124377.76</v>
      </c>
      <c r="D203" s="17">
        <f>SUM(D204:D207)</f>
        <v>0</v>
      </c>
      <c r="E203" s="17">
        <f>SUM(E204:E207)</f>
        <v>124377.76</v>
      </c>
      <c r="F203" s="17">
        <f>SUM(F204:F207)</f>
        <v>123020.79222999999</v>
      </c>
      <c r="G203" s="55">
        <f t="shared" si="2"/>
        <v>98.9</v>
      </c>
    </row>
    <row r="204" spans="1:7" ht="85.5" customHeight="1">
      <c r="A204" s="15" t="s">
        <v>227</v>
      </c>
      <c r="B204" s="16" t="s">
        <v>228</v>
      </c>
      <c r="C204" s="17">
        <v>70000</v>
      </c>
      <c r="D204" s="17"/>
      <c r="E204" s="17">
        <v>70000</v>
      </c>
      <c r="F204" s="17">
        <v>70000</v>
      </c>
      <c r="G204" s="55">
        <f t="shared" si="2"/>
        <v>100</v>
      </c>
    </row>
    <row r="205" spans="1:7" ht="37.5" customHeight="1">
      <c r="A205" s="15" t="s">
        <v>311</v>
      </c>
      <c r="B205" s="16" t="s">
        <v>312</v>
      </c>
      <c r="C205" s="17">
        <v>541.76</v>
      </c>
      <c r="D205" s="17"/>
      <c r="E205" s="17">
        <v>541.76</v>
      </c>
      <c r="F205" s="17">
        <v>541.76</v>
      </c>
      <c r="G205" s="55">
        <f t="shared" si="2"/>
        <v>100</v>
      </c>
    </row>
    <row r="206" spans="1:7" ht="84.75" customHeight="1">
      <c r="A206" s="15" t="s">
        <v>285</v>
      </c>
      <c r="B206" s="16" t="s">
        <v>286</v>
      </c>
      <c r="C206" s="17">
        <v>700</v>
      </c>
      <c r="D206" s="17"/>
      <c r="E206" s="17">
        <v>700</v>
      </c>
      <c r="F206" s="17">
        <v>700</v>
      </c>
      <c r="G206" s="55">
        <f t="shared" si="2"/>
        <v>100</v>
      </c>
    </row>
    <row r="207" spans="1:7" ht="120" customHeight="1">
      <c r="A207" s="15" t="s">
        <v>326</v>
      </c>
      <c r="B207" s="16" t="s">
        <v>327</v>
      </c>
      <c r="C207" s="17">
        <v>53136</v>
      </c>
      <c r="D207" s="17"/>
      <c r="E207" s="17">
        <v>53136</v>
      </c>
      <c r="F207" s="17">
        <v>51779.03223</v>
      </c>
      <c r="G207" s="55">
        <f t="shared" si="2"/>
        <v>97.4</v>
      </c>
    </row>
    <row r="208" spans="1:7" ht="27" customHeight="1">
      <c r="A208" s="15" t="s">
        <v>188</v>
      </c>
      <c r="B208" s="16" t="s">
        <v>189</v>
      </c>
      <c r="C208" s="17">
        <f>C209+C210+C211</f>
        <v>416280.60598</v>
      </c>
      <c r="D208" s="17">
        <f>D209+D210+D211</f>
        <v>0</v>
      </c>
      <c r="E208" s="17">
        <f>E209+E210+E211</f>
        <v>416280.60598</v>
      </c>
      <c r="F208" s="17">
        <f>F209+F210+F211</f>
        <v>416168.95385999995</v>
      </c>
      <c r="G208" s="55">
        <f t="shared" si="2"/>
        <v>100</v>
      </c>
    </row>
    <row r="209" spans="1:7" ht="36.75" customHeight="1">
      <c r="A209" s="15" t="s">
        <v>310</v>
      </c>
      <c r="B209" s="16" t="s">
        <v>317</v>
      </c>
      <c r="C209" s="17">
        <v>288</v>
      </c>
      <c r="D209" s="17"/>
      <c r="E209" s="17">
        <v>288</v>
      </c>
      <c r="F209" s="17">
        <v>175.66007</v>
      </c>
      <c r="G209" s="55">
        <f t="shared" si="2"/>
        <v>61</v>
      </c>
    </row>
    <row r="210" spans="1:7" ht="36" customHeight="1">
      <c r="A210" s="15" t="s">
        <v>305</v>
      </c>
      <c r="B210" s="16" t="s">
        <v>245</v>
      </c>
      <c r="C210" s="17">
        <v>3586.60598</v>
      </c>
      <c r="D210" s="17"/>
      <c r="E210" s="17">
        <v>3586.60598</v>
      </c>
      <c r="F210" s="17">
        <v>3587.19619</v>
      </c>
      <c r="G210" s="55">
        <f t="shared" si="2"/>
        <v>100</v>
      </c>
    </row>
    <row r="211" spans="1:7" ht="42" customHeight="1">
      <c r="A211" s="15" t="s">
        <v>244</v>
      </c>
      <c r="B211" s="16" t="s">
        <v>245</v>
      </c>
      <c r="C211" s="17">
        <v>412406</v>
      </c>
      <c r="D211" s="17"/>
      <c r="E211" s="17">
        <v>412406</v>
      </c>
      <c r="F211" s="17">
        <v>412406.0976</v>
      </c>
      <c r="G211" s="55">
        <f t="shared" si="2"/>
        <v>100</v>
      </c>
    </row>
    <row r="212" spans="1:7" ht="87.75" customHeight="1">
      <c r="A212" s="15" t="s">
        <v>229</v>
      </c>
      <c r="B212" s="16" t="s">
        <v>230</v>
      </c>
      <c r="C212" s="17">
        <f>C213+C214+C215+C216</f>
        <v>4150.41043</v>
      </c>
      <c r="D212" s="17">
        <f>D213+D214+D215+D216</f>
        <v>0</v>
      </c>
      <c r="E212" s="17">
        <f>E213+E214+E215+E216</f>
        <v>4150.41043</v>
      </c>
      <c r="F212" s="17">
        <f>F213+F214+F215+F216</f>
        <v>4150.41043</v>
      </c>
      <c r="G212" s="55">
        <f t="shared" si="2"/>
        <v>100</v>
      </c>
    </row>
    <row r="213" spans="1:7" ht="42" customHeight="1">
      <c r="A213" s="15" t="s">
        <v>231</v>
      </c>
      <c r="B213" s="16" t="s">
        <v>232</v>
      </c>
      <c r="C213" s="17">
        <v>3830.15684</v>
      </c>
      <c r="D213" s="17"/>
      <c r="E213" s="17">
        <v>3830.15684</v>
      </c>
      <c r="F213" s="17">
        <v>3830.15684</v>
      </c>
      <c r="G213" s="55">
        <f t="shared" si="2"/>
        <v>100</v>
      </c>
    </row>
    <row r="214" spans="1:7" ht="42" customHeight="1">
      <c r="A214" s="15" t="s">
        <v>233</v>
      </c>
      <c r="B214" s="16" t="s">
        <v>234</v>
      </c>
      <c r="C214" s="17">
        <v>211.77149999999997</v>
      </c>
      <c r="D214" s="17"/>
      <c r="E214" s="17">
        <v>211.77149999999997</v>
      </c>
      <c r="F214" s="17">
        <v>211.77149999999997</v>
      </c>
      <c r="G214" s="55">
        <f t="shared" si="2"/>
        <v>100</v>
      </c>
    </row>
    <row r="215" spans="1:7" ht="42" customHeight="1">
      <c r="A215" s="15" t="s">
        <v>235</v>
      </c>
      <c r="B215" s="16" t="s">
        <v>236</v>
      </c>
      <c r="C215" s="17">
        <v>86.008</v>
      </c>
      <c r="D215" s="17"/>
      <c r="E215" s="17">
        <v>86.008</v>
      </c>
      <c r="F215" s="17">
        <v>86.008</v>
      </c>
      <c r="G215" s="55">
        <f t="shared" si="2"/>
        <v>100</v>
      </c>
    </row>
    <row r="216" spans="1:7" ht="42" customHeight="1">
      <c r="A216" s="15" t="s">
        <v>306</v>
      </c>
      <c r="B216" s="16" t="s">
        <v>236</v>
      </c>
      <c r="C216" s="17">
        <v>22.47409</v>
      </c>
      <c r="D216" s="17"/>
      <c r="E216" s="17">
        <v>22.47409</v>
      </c>
      <c r="F216" s="17">
        <v>22.47409</v>
      </c>
      <c r="G216" s="55">
        <f t="shared" si="2"/>
        <v>100</v>
      </c>
    </row>
    <row r="217" spans="1:7" ht="56.25" customHeight="1">
      <c r="A217" s="15" t="s">
        <v>237</v>
      </c>
      <c r="B217" s="16" t="s">
        <v>238</v>
      </c>
      <c r="C217" s="17">
        <f>C218+C219+C220</f>
        <v>-38651.50752</v>
      </c>
      <c r="D217" s="17">
        <f>D218+D219+D220</f>
        <v>0</v>
      </c>
      <c r="E217" s="17">
        <f>E218+E219+E220</f>
        <v>-38651.50752</v>
      </c>
      <c r="F217" s="17">
        <f>F218+F219+F220</f>
        <v>-38651.50752</v>
      </c>
      <c r="G217" s="55">
        <f>ROUND(F217/E217*100,1)</f>
        <v>100</v>
      </c>
    </row>
    <row r="218" spans="1:7" ht="54.75" customHeight="1">
      <c r="A218" s="15" t="s">
        <v>239</v>
      </c>
      <c r="B218" s="16" t="s">
        <v>240</v>
      </c>
      <c r="C218" s="17">
        <v>-1031.76</v>
      </c>
      <c r="D218" s="17"/>
      <c r="E218" s="17">
        <v>-1031.76</v>
      </c>
      <c r="F218" s="17">
        <v>-1031.76</v>
      </c>
      <c r="G218" s="55">
        <f>ROUND(F218/E218*100,1)</f>
        <v>100</v>
      </c>
    </row>
    <row r="219" spans="1:7" ht="54.75" customHeight="1">
      <c r="A219" s="15" t="s">
        <v>241</v>
      </c>
      <c r="B219" s="16" t="s">
        <v>240</v>
      </c>
      <c r="C219" s="17">
        <v>-32016.12329</v>
      </c>
      <c r="D219" s="17"/>
      <c r="E219" s="17">
        <v>-32016.12329</v>
      </c>
      <c r="F219" s="17">
        <v>-32016.12329</v>
      </c>
      <c r="G219" s="55">
        <f>ROUND(F219/E219*100,1)</f>
        <v>100</v>
      </c>
    </row>
    <row r="220" spans="1:7" ht="54.75" customHeight="1">
      <c r="A220" s="15" t="s">
        <v>242</v>
      </c>
      <c r="B220" s="16" t="s">
        <v>240</v>
      </c>
      <c r="C220" s="17">
        <v>-5603.62423</v>
      </c>
      <c r="D220" s="17"/>
      <c r="E220" s="17">
        <v>-5603.62423</v>
      </c>
      <c r="F220" s="17">
        <v>-5603.62423</v>
      </c>
      <c r="G220" s="55">
        <f>ROUND(F220/E220*100,1)</f>
        <v>100</v>
      </c>
    </row>
    <row r="221" spans="1:7" ht="25.5" customHeight="1">
      <c r="A221" s="15"/>
      <c r="B221" s="43" t="s">
        <v>13</v>
      </c>
      <c r="C221" s="44">
        <f>C112+C17</f>
        <v>28294766.45978</v>
      </c>
      <c r="D221" s="44">
        <f>D112+D17</f>
        <v>96760.26</v>
      </c>
      <c r="E221" s="44">
        <f>E112+E17</f>
        <v>28391526.719779998</v>
      </c>
      <c r="F221" s="44">
        <f>F112+F17</f>
        <v>27735028.72515</v>
      </c>
      <c r="G221" s="62">
        <f>ROUND(F221/E221*100,1)</f>
        <v>97.7</v>
      </c>
    </row>
    <row r="222" spans="1:7" ht="24" customHeight="1">
      <c r="A222" s="45"/>
      <c r="B222" s="46"/>
      <c r="C222" s="47"/>
      <c r="D222" s="47"/>
      <c r="E222" s="47"/>
      <c r="F222" s="47"/>
      <c r="G222" s="63"/>
    </row>
    <row r="223" spans="1:7" ht="24.75" customHeight="1">
      <c r="A223" s="66" t="s">
        <v>318</v>
      </c>
      <c r="B223" s="66"/>
      <c r="C223" s="66"/>
      <c r="D223" s="4"/>
      <c r="E223" s="4"/>
      <c r="F223" s="4"/>
      <c r="G223" s="50"/>
    </row>
    <row r="224" spans="1:7" ht="18.75" customHeight="1">
      <c r="A224" s="66" t="s">
        <v>399</v>
      </c>
      <c r="B224" s="66"/>
      <c r="C224" s="66"/>
      <c r="D224" s="4"/>
      <c r="E224" s="65" t="s">
        <v>400</v>
      </c>
      <c r="F224" s="4"/>
      <c r="G224" s="50"/>
    </row>
    <row r="225" spans="1:7" ht="19.5" customHeight="1">
      <c r="A225" s="66"/>
      <c r="B225" s="66"/>
      <c r="C225" s="66"/>
      <c r="D225" s="4"/>
      <c r="E225" s="4"/>
      <c r="F225" s="4"/>
      <c r="G225" s="50"/>
    </row>
  </sheetData>
  <sheetProtection/>
  <mergeCells count="4">
    <mergeCell ref="A225:C225"/>
    <mergeCell ref="A223:C223"/>
    <mergeCell ref="A224:C224"/>
    <mergeCell ref="A13:G13"/>
  </mergeCells>
  <printOptions/>
  <pageMargins left="0.3937007874015748" right="0.2755905511811024" top="0.3937007874015748" bottom="0.3937007874015748" header="0.11811023622047245" footer="0"/>
  <pageSetup fitToHeight="0" fitToWidth="1" horizontalDpi="600" verticalDpi="600" orientation="portrait" paperSize="9" scale="58" r:id="rId1"/>
  <headerFooter differentFirst="1">
    <oddHeader>&amp;C&amp;P</oddHeader>
  </headerFooter>
  <rowBreaks count="4" manualBreakCount="4">
    <brk id="53" max="6" man="1"/>
    <brk id="187" max="6" man="1"/>
    <brk id="199" max="6" man="1"/>
    <brk id="2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2022-03-16T06:29:50Z</cp:lastPrinted>
  <dcterms:created xsi:type="dcterms:W3CDTF">2004-10-05T07:40:56Z</dcterms:created>
  <dcterms:modified xsi:type="dcterms:W3CDTF">2022-04-29T13:41:05Z</dcterms:modified>
  <cp:category/>
  <cp:version/>
  <cp:contentType/>
  <cp:contentStatus/>
</cp:coreProperties>
</file>