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948" activeTab="0"/>
  </bookViews>
  <sheets>
    <sheet name="Прил1(дох.) 2023, уточн.1 " sheetId="1" r:id="rId1"/>
  </sheets>
  <definedNames>
    <definedName name="_xlnm.Print_Titles" localSheetId="0">'Прил1(дох.) 2023, уточн.1 '!$17:$18</definedName>
    <definedName name="_xlnm.Print_Area" localSheetId="0">'Прил1(дох.) 2023, уточн.1 '!$A$1:$C$192</definedName>
  </definedNames>
  <calcPr fullCalcOnLoad="1"/>
</workbook>
</file>

<file path=xl/sharedStrings.xml><?xml version="1.0" encoding="utf-8"?>
<sst xmlns="http://schemas.openxmlformats.org/spreadsheetml/2006/main" count="353" uniqueCount="347">
  <si>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</si>
  <si>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</si>
  <si>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</si>
  <si>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</si>
  <si>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</si>
  <si>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</si>
  <si>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</si>
  <si>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</si>
  <si>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</si>
  <si>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</si>
  <si>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</si>
  <si>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</si>
  <si>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</si>
  <si>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</si>
  <si>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</si>
  <si>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</si>
  <si>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</si>
  <si>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</si>
  <si>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</si>
  <si>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</si>
  <si>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</si>
  <si>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</si>
  <si>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</si>
  <si>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</si>
  <si>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</si>
  <si>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</si>
  <si>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</si>
  <si>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</si>
  <si>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</si>
  <si>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</si>
  <si>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</si>
  <si>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</si>
  <si>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</si>
  <si>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</si>
  <si>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</si>
  <si>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</si>
  <si>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</si>
  <si>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</si>
  <si>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</si>
  <si>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</si>
  <si>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</si>
  <si>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</si>
  <si>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 xml:space="preserve">       Московской области</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</si>
  <si>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</si>
  <si>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</si>
  <si>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100 1 03 02231 01 0000 110</t>
  </si>
  <si>
    <t>100 1 03 02241 01 0000 110</t>
  </si>
  <si>
    <t>100 1 03 02251 01 0000 110</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</si>
  <si>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</si>
  <si>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</si>
  <si>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</si>
  <si>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</si>
  <si>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</si>
  <si>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</si>
  <si>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</si>
  <si>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</si>
  <si>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</si>
  <si>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</si>
  <si>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</si>
  <si>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</si>
  <si>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</si>
  <si>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</si>
  <si>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</si>
  <si>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</si>
  <si>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</si>
  <si>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</si>
  <si>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</si>
  <si>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</si>
  <si>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</si>
  <si>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</si>
  <si>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</si>
  <si>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</si>
  <si>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</si>
  <si>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</si>
  <si>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</si>
  <si>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</si>
  <si>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</si>
  <si>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</si>
  <si>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</si>
  <si>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</si>
  <si>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056 2 02 29999 04 0026 150 </t>
  </si>
  <si>
    <t>000 2 02 30000 00 0000 150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</si>
  <si>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</si>
  <si>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070 2 02 35120 04 0000 150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</si>
  <si>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</si>
  <si>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</si>
  <si>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</si>
  <si>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</si>
  <si>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</si>
  <si>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</si>
  <si>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056 2 02 30024 04 0009 150</t>
  </si>
  <si>
    <t>070 2 02 30024 04 0007 150</t>
  </si>
  <si>
    <t>070 2 02 30024 04 0003 150</t>
  </si>
  <si>
    <t>003 2 02 30029 04 0001 150</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</si>
  <si>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</si>
  <si>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</si>
  <si>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</si>
  <si>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</si>
  <si>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</si>
  <si>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</si>
  <si>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</si>
  <si>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</si>
  <si>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</si>
  <si>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</si>
  <si>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</si>
  <si>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</si>
  <si>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</si>
  <si>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</si>
  <si>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 xml:space="preserve">       Одинцовского городского округа</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</si>
  <si>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</si>
  <si>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</si>
  <si>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</si>
  <si>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</si>
  <si>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</si>
  <si>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</si>
  <si>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</si>
  <si>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</si>
  <si>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</si>
  <si>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</si>
  <si>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</si>
  <si>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</si>
  <si>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</si>
  <si>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</si>
  <si>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</si>
  <si>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</si>
  <si>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</si>
  <si>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</si>
  <si>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</si>
  <si>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</si>
  <si>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</si>
  <si>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</si>
  <si>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</si>
  <si>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</si>
  <si>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</si>
  <si>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</si>
  <si>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056 2 02 29999 04 0054 150 </t>
  </si>
  <si>
    <t>182 1 08 03010 01 0000 110</t>
  </si>
  <si>
    <t>070 1 08 07150 01 0000 110</t>
  </si>
  <si>
    <t xml:space="preserve">       Приложение 1</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</si>
  <si>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</si>
  <si>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</si>
  <si>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</si>
  <si>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</si>
  <si>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</si>
  <si>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</si>
  <si>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</si>
  <si>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</si>
  <si>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Прочие субсидии бюджетам городских округов (на ремонт дворовых территорий)</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</si>
  <si>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</si>
  <si>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Иные межбюджетные трансферты</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</si>
  <si>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</si>
  <si>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</si>
  <si>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</si>
  <si>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</si>
  <si>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</si>
  <si>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</si>
  <si>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</si>
  <si>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070 1 11 09044 04 0006 120 </t>
  </si>
  <si>
    <t xml:space="preserve">070 2 02 29999 04 0001 150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</si>
  <si>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</si>
  <si>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</si>
  <si>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Заместитель Главы Администрации -</t>
  </si>
  <si>
    <t>Прочие субсидии бюджетам городских округов (на строительство и реконструкцию объектов очистки сточных вод)</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</si>
  <si>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</si>
  <si>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</si>
  <si>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000 2 02 20000 00 0000 150</t>
  </si>
  <si>
    <t>070 2 02 25239 04 0000 150</t>
  </si>
  <si>
    <t>070 2 02 25299 04 0000 150</t>
  </si>
  <si>
    <t>056 2 02 25304 04 0000 150</t>
  </si>
  <si>
    <t>070 2 02 25497 04 0000 150</t>
  </si>
  <si>
    <t>050 2 02 25519 04 0001 150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</si>
  <si>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</si>
  <si>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</si>
  <si>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</si>
  <si>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</si>
  <si>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</si>
  <si>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</si>
  <si>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</si>
  <si>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</si>
  <si>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</si>
  <si>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070 2 02 30024 04 0013 150</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</si>
  <si>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</si>
  <si>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</si>
  <si>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</si>
  <si>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</si>
  <si>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070 2 02 25305 04 0000 150</t>
  </si>
  <si>
    <t>070 1 11 09080 04 0002 120</t>
  </si>
  <si>
    <t>070 1 11 09080 04 0004 120</t>
  </si>
  <si>
    <t>000 1 13 02000 00 0000 130</t>
  </si>
  <si>
    <t>003 1 17 05040 04 0002 180</t>
  </si>
  <si>
    <t>000 2 02 29999 04 0000 150</t>
  </si>
  <si>
    <t>070 2 02 29999 04 0002 150</t>
  </si>
  <si>
    <t>070 2 02 29999 04 0032 150</t>
  </si>
  <si>
    <t>070 2 02 29999 04 0041 150</t>
  </si>
  <si>
    <t>070 2 02 29999 04 0042 150</t>
  </si>
  <si>
    <t>070 2 02 29999 04 0043 150</t>
  </si>
  <si>
    <t>070 2 02 29999 04 0048 150</t>
  </si>
  <si>
    <r>
      <t>056 2 02 29999 04 0056</t>
    </r>
    <r>
      <rPr>
        <b/>
        <sz val="12"/>
        <rFont val="Times New Roman"/>
        <family val="1"/>
      </rPr>
      <t xml:space="preserve"> </t>
    </r>
    <r>
      <rPr>
        <sz val="12"/>
        <rFont val="Times New Roman"/>
        <family val="1"/>
      </rPr>
      <t>150</t>
    </r>
  </si>
  <si>
    <r>
      <t>070 2 02 29999 04 0062</t>
    </r>
    <r>
      <rPr>
        <b/>
        <sz val="12"/>
        <rFont val="Times New Roman"/>
        <family val="1"/>
      </rPr>
      <t xml:space="preserve"> </t>
    </r>
    <r>
      <rPr>
        <sz val="12"/>
        <rFont val="Times New Roman"/>
        <family val="1"/>
      </rPr>
      <t>150</t>
    </r>
  </si>
  <si>
    <r>
      <t>070 2 02 29999 04 5003</t>
    </r>
    <r>
      <rPr>
        <b/>
        <sz val="12"/>
        <rFont val="Times New Roman"/>
        <family val="1"/>
      </rPr>
      <t xml:space="preserve"> </t>
    </r>
    <r>
      <rPr>
        <sz val="12"/>
        <rFont val="Times New Roman"/>
        <family val="1"/>
      </rPr>
      <t>150</t>
    </r>
  </si>
  <si>
    <t>070 2 02 30024 04 0011 150</t>
  </si>
  <si>
    <t>070 2 02 30024 04 0012 150</t>
  </si>
  <si>
    <t>056 2 02 35303 04 0000 150</t>
  </si>
  <si>
    <t>000 2 02 40000 00 0000 150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</si>
  <si>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</si>
  <si>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</si>
  <si>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</si>
  <si>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</si>
  <si>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</si>
  <si>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</si>
  <si>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</si>
  <si>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</si>
  <si>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</si>
  <si>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070 2 02 29999 04 0077 150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</si>
  <si>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</si>
  <si>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</si>
  <si>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050 2 02 29999 04 0074 150</t>
  </si>
  <si>
    <t>Прочие субсидии бюджетам городских округов (на ямочный ремонт асфальтового покрытия  дворовых территорий)</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</si>
  <si>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</si>
  <si>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Субсидии бюджетам городских округов на реализацию мероприятий по модернизации школьных систем образования</t>
  </si>
  <si>
    <t>056 2 02 25750 04 0000 150</t>
  </si>
  <si>
    <t>070 2 02 29999 04 0003 150</t>
  </si>
  <si>
    <t>070 2 02 29999 04 0005 150</t>
  </si>
  <si>
    <r>
      <t>070 2 02 29999 04 6632</t>
    </r>
    <r>
      <rPr>
        <b/>
        <sz val="12"/>
        <rFont val="Times New Roman"/>
        <family val="1"/>
      </rPr>
      <t xml:space="preserve"> </t>
    </r>
    <r>
      <rPr>
        <sz val="12"/>
        <rFont val="Times New Roman"/>
        <family val="1"/>
      </rPr>
      <t>150</t>
    </r>
  </si>
  <si>
    <t>Прочие доходы от компенсации затрат бюджетов городских округов (прочие доходы)</t>
  </si>
  <si>
    <t xml:space="preserve">070 1 13 02994 04 0020 130 </t>
  </si>
  <si>
    <t>Прочие неналоговые доходы бюджетов городских округов (плата за право заключения муниципального контракта)</t>
  </si>
  <si>
    <t xml:space="preserve">070 1 17 05040 04 0003 180 </t>
  </si>
  <si>
    <t>Прочие неналоговые доходы бюджетов городских округов (прочие доходы)</t>
  </si>
  <si>
    <t xml:space="preserve">070 1 17 05040 04 0020 180 </t>
  </si>
  <si>
    <t>000 2 03 00000 00 0000 000</t>
  </si>
  <si>
    <t>БЕЗВОЗМЕЗДНЫЕ ПОСТУПЛЕНИЯ ОТ ГОСУДАРСТВЕННЫХ (МУНИЦИПАЛЬНЫХ) ОРГАНИЗАЦИЙ</t>
  </si>
  <si>
    <t>070 2 02 25232 04 0000 150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</si>
  <si>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</si>
  <si>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070 2 02 29999 04 0050 150</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</si>
  <si>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</si>
  <si>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</si>
  <si>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003 2 03 04 099 04 0002 150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</si>
  <si>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</si>
  <si>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</si>
  <si>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</si>
  <si>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</si>
  <si>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 xml:space="preserve">080 1 11 09044 04 0005 120 </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</si>
  <si>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</si>
  <si>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</si>
  <si>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</si>
  <si>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</si>
  <si>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</si>
  <si>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</si>
  <si>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</si>
  <si>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</si>
  <si>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</si>
  <si>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</si>
  <si>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</si>
  <si>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</si>
  <si>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</si>
  <si>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Доходы бюджета Одинцовского городского округа на 2023 год</t>
  </si>
  <si>
    <t>Сумма                      на 2023 год,                       (тыс. рублей)</t>
  </si>
  <si>
    <t>050 2 02 25519 04 0002 150</t>
  </si>
  <si>
    <t>Субсидии бюджетам городских округов на поддержку отрасли культуры (на приобретение музыкальных инструментов, оборудования и учебных материалов для оснащения образовательных организаций в сфере культуры)</t>
  </si>
  <si>
    <t>056 2 02 29999 04 0086 150</t>
  </si>
  <si>
    <t>Прочие субсидии бюджетам городских округов (на реализацию мероприятий по улучшению жилищных условий многодетных семей)</t>
  </si>
  <si>
    <t>070 2 02 29999 04 0015 150</t>
  </si>
  <si>
    <t>070 2 02 29999 04 0085 150</t>
  </si>
  <si>
    <t>Прочие субсидии бюджетам городских округов (на обеспечение мероприятй по переселению граждан из аварийного жилищного фонда)</t>
  </si>
  <si>
    <t>070 1 13 02994 04 0006 130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</si>
  <si>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</si>
  <si>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Прочие субсидии бюджетам городских округов (на благоустройство лесопарковых зон)</t>
  </si>
  <si>
    <t xml:space="preserve"> 050 2 02 29999 04 0021 150 </t>
  </si>
  <si>
    <t xml:space="preserve"> 056 2 02 29999 04 0044 150 </t>
  </si>
  <si>
    <t>Прочие субсидии бюджетам городских округов (на софинансирование расходов по обеспечению транспортной безопасности населения Московской области)</t>
  </si>
  <si>
    <t>Прочие субсидии бюджетам городских округов (на строительство и реконструкцию объектов теплоснабжения)</t>
  </si>
  <si>
    <t>Прочие субсидии бюджетам городских округов (на изготовление и установку стел)</t>
  </si>
  <si>
    <t>070 2 02 29999 04 0087 150</t>
  </si>
  <si>
    <t>070 2 02 29999 04 0088 150</t>
  </si>
  <si>
    <t>070 2 02 29999 04 0089 150</t>
  </si>
  <si>
    <t>070 2 02 29999 04 0058 150</t>
  </si>
  <si>
    <t>Прочие субсидии бюджетам городских округов (на техническую поддержку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</si>
  <si>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</si>
  <si>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</si>
  <si>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Прочие субсидии бюджетам городских округов (на обустройство и установку детских, игровых площадок на территории муниципальных образований)</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</si>
  <si>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</si>
  <si>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Прочие субсидии бюджетам городских округов (на строительство и реконструкцию сетей водоснабжения, водоотведения, теплоснабжения)</t>
  </si>
  <si>
    <t>Прочие субсидии бюджетам городских округов (на капитальный ремонт сетей водоснабжения, водоотведения, теплоснабжения)</t>
  </si>
  <si>
    <t>Прочие субсидии бюджетам городских округов (на создание доступной среды в муниципальных учреждениях культуры)</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</si>
  <si>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</si>
  <si>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</si>
  <si>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</si>
  <si>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</si>
  <si>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</si>
  <si>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</si>
  <si>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</si>
  <si>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</si>
  <si>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</si>
  <si>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</si>
  <si>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</si>
  <si>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</si>
  <si>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</si>
  <si>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 xml:space="preserve">начальник Финансово-казначейского управления                                                        Л.В.Тарасова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</si>
  <si>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</si>
  <si>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</si>
  <si>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</si>
  <si>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080 1 11 05 034 04 0000 120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</si>
  <si>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</si>
  <si>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070 2 02 25113 04 0000 150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</si>
  <si>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</si>
  <si>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 xml:space="preserve">070 2 02 29999 04 0031 150 </t>
  </si>
  <si>
    <t>Прочие субсидии бюджетам городских округов (на устройство систем наружного освещения в рамках реализации проекта "Светлый город")</t>
  </si>
  <si>
    <t>070 2 02 29999 04 0040 150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</si>
  <si>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</si>
  <si>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070 2 02 29999 04 0083 150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</si>
  <si>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</si>
  <si>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050 2 02 29999 04 0084 150</t>
  </si>
  <si>
    <t>Прочие субсидии бюджетам городских округов (на обустройство велосипедной инфраструктуры на территории Московской области)</t>
  </si>
  <si>
    <t>050 2 02 49999 04 0009 150</t>
  </si>
  <si>
    <t>Прочие межбюджетные трансферты, передаваемые бюджетам городских округов (развитие инфраструктуры парков культуры и отдыха Московской области (Парк Малевича))</t>
  </si>
  <si>
    <t>070 1 13 02994 04 0007 130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</si>
  <si>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</si>
  <si>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070 1 13 02994 04 0008 130</t>
  </si>
  <si>
    <t>Прочие доходы от компенсации затрат бюджетов городских округов (за оказание услуг гарантированного перечня услуг по погребению на безвозмездной основе, по захоронению иной категории умерших)</t>
  </si>
  <si>
    <t>070 2 02 29999 04 0084 150</t>
  </si>
  <si>
    <t xml:space="preserve">      (Приложение 1</t>
  </si>
  <si>
    <t xml:space="preserve">       к решению Совета депутатов</t>
  </si>
  <si>
    <t>056 2 02 25172 04 0000 150</t>
  </si>
  <si>
    <t>056 2 02 25213 04 0000 150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</si>
  <si>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</si>
  <si>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</si>
  <si>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056 2 02 35179 04 0000 150</t>
  </si>
  <si>
    <t xml:space="preserve">       от "16" декабря 2022 г. № 1/40)</t>
  </si>
  <si>
    <t>Субсидии бюджетам городских округов на оснащение (обновление материально_x0002_технической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</si>
  <si>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</si>
  <si>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056 2 02 29999 04 0072 150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</si>
  <si>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</si>
  <si>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056 2 02 29999 04 0073 150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</si>
  <si>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</si>
  <si>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</si>
  <si>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</si>
  <si>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056 2 18 04020 04 0000 150</t>
  </si>
  <si>
    <t>Доходы бюджетов городских округов от возврата автономными учреждениями остатков субсидий прошлых лет</t>
  </si>
  <si>
    <t>000 2 19 00000 00 0000 000</t>
  </si>
  <si>
    <t>ВОЗВРАТ ОСТАТКОВ СУБСИДИЙ, СУБВЕНЦИЙ И ИНЫХ МЕЖБЮДЖЕТНЫХ ТРАНСФЕРТОВ, ИМЕЮЩИХ ЦЕЛЕВОЕ НАЗНАЧЕНИЕ, ПРОШЛЫХ ЛЕТ</t>
  </si>
  <si>
    <t>056 2 19 60010 04 0000 150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</si>
  <si>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</si>
  <si>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070 2 19 60010 04 0000 150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</si>
  <si>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</si>
  <si>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070 2 03 04099 04 0001 150</t>
  </si>
  <si>
    <t xml:space="preserve">       от  08.02.2023  № 1/42</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</si>
</sst>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0">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54">
    <xf numFmtId="0" fontId="0" fillId="0" borderId="0" xfId="0" applyAlignment="1">
      <alignment/>
    </xf>
    <xf numFmtId="0" fontId="0"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xf>
    <xf numFmtId="0" fontId="6" fillId="0" borderId="0" xfId="0" applyFont="1" applyFill="1" applyAlignment="1">
      <alignment horizontal="left" vertical="top" wrapText="1"/>
    </xf>
    <xf numFmtId="179" fontId="6" fillId="0" borderId="0" xfId="0" applyNumberFormat="1" applyFont="1" applyFill="1" applyAlignment="1">
      <alignment horizontal="lef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86" fontId="9"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86" fontId="0"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 fontId="0" fillId="0" borderId="10" xfId="53" applyNumberFormat="1" applyFont="1" applyFill="1" applyBorder="1" applyAlignment="1">
      <alignment horizontal="center" vertical="center" wrapText="1"/>
      <protection/>
    </xf>
    <xf numFmtId="1" fontId="0" fillId="0" borderId="10" xfId="53" applyNumberFormat="1" applyFont="1" applyFill="1" applyBorder="1" applyAlignment="1">
      <alignment horizontal="justify" vertical="center" wrapText="1"/>
      <protection/>
    </xf>
    <xf numFmtId="186" fontId="0" fillId="0" borderId="10" xfId="53" applyNumberFormat="1" applyFont="1" applyFill="1" applyBorder="1" applyAlignment="1">
      <alignment vertical="center"/>
      <protection/>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justify" vertical="center" wrapText="1"/>
      <protection/>
    </xf>
    <xf numFmtId="0" fontId="0" fillId="0" borderId="11" xfId="57" applyFont="1" applyFill="1" applyBorder="1" applyAlignment="1">
      <alignment horizontal="center" vertical="center" wrapText="1"/>
      <protection/>
    </xf>
    <xf numFmtId="0" fontId="0" fillId="0" borderId="11" xfId="57" applyFont="1" applyFill="1" applyBorder="1" applyAlignment="1">
      <alignment horizontal="justify" vertical="center" wrapText="1"/>
      <protection/>
    </xf>
    <xf numFmtId="186" fontId="0" fillId="0" borderId="11" xfId="0" applyNumberFormat="1" applyFont="1" applyFill="1" applyBorder="1" applyAlignment="1">
      <alignmen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0" fillId="0" borderId="0" xfId="0" applyFont="1" applyFill="1" applyAlignment="1">
      <alignment/>
    </xf>
    <xf numFmtId="0" fontId="0" fillId="0" borderId="10" xfId="53" applyFont="1" applyFill="1" applyBorder="1" applyAlignment="1">
      <alignment horizontal="center" vertical="center"/>
      <protection/>
    </xf>
    <xf numFmtId="0" fontId="0" fillId="0" borderId="10" xfId="53" applyFont="1" applyFill="1" applyBorder="1" applyAlignment="1">
      <alignment horizontal="justify" vertical="center" wrapText="1"/>
      <protection/>
    </xf>
    <xf numFmtId="186" fontId="49" fillId="0" borderId="10" xfId="0" applyNumberFormat="1" applyFont="1" applyFill="1" applyBorder="1" applyAlignment="1">
      <alignment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186" fontId="9" fillId="0" borderId="10" xfId="0" applyNumberFormat="1" applyFont="1" applyFill="1" applyBorder="1" applyAlignment="1">
      <alignment horizontal="right" vertical="center"/>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179" fontId="0" fillId="0" borderId="0" xfId="0" applyNumberFormat="1" applyFont="1" applyFill="1" applyAlignment="1">
      <alignment horizontal="left" vertical="top" wrapText="1"/>
    </xf>
    <xf numFmtId="0" fontId="0" fillId="0" borderId="0" xfId="0" applyFont="1" applyFill="1" applyAlignment="1">
      <alignment vertical="center"/>
    </xf>
    <xf numFmtId="49" fontId="0" fillId="0" borderId="10" xfId="0" applyNumberFormat="1" applyFont="1" applyFill="1" applyBorder="1" applyAlignment="1">
      <alignment horizontal="justify" vertical="center" wrapText="1"/>
    </xf>
    <xf numFmtId="0" fontId="8" fillId="0" borderId="0" xfId="0" applyFont="1" applyFill="1" applyAlignment="1">
      <alignment horizontal="left" indent="19"/>
    </xf>
    <xf numFmtId="0" fontId="8" fillId="0" borderId="0" xfId="0" applyFont="1" applyFill="1" applyAlignment="1">
      <alignment horizontal="left" indent="19"/>
    </xf>
    <xf numFmtId="0" fontId="11" fillId="0" borderId="0" xfId="0" applyFont="1" applyFill="1" applyAlignment="1">
      <alignment horizontal="left" wrapText="1"/>
    </xf>
    <xf numFmtId="0" fontId="11" fillId="0" borderId="0" xfId="0" applyFont="1" applyFill="1" applyAlignment="1">
      <alignment horizontal="left" vertical="center" wrapText="1"/>
    </xf>
    <xf numFmtId="0" fontId="7" fillId="0" borderId="0" xfId="0" applyFont="1" applyFill="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192"/>
  <sheetViews>
    <sheetView tabSelected="1" zoomScaleSheetLayoutView="70" workbookViewId="0" topLeftCell="A1">
      <selection activeCell="B6" sqref="B6"/>
    </sheetView>
  </sheetViews>
  <sheetFormatPr defaultColWidth="9.00390625" defaultRowHeight="15.75"/>
  <cols>
    <col min="1" max="1" width="26.00390625" style="2" customWidth="1"/>
    <col min="2" max="2" width="56.25390625" style="4" customWidth="1"/>
    <col min="3" max="3" width="17.50390625" style="5" customWidth="1"/>
    <col min="4" max="16384" width="9.00390625" style="3" customWidth="1"/>
  </cols>
  <sheetData>
    <row r="1" spans="2:3" ht="15.75" customHeight="1">
      <c r="B1" s="50" t="s">
        <v>138</v>
      </c>
      <c r="C1" s="50"/>
    </row>
    <row r="2" spans="2:3" ht="15.75" customHeight="1">
      <c r="B2" s="50" t="s">
        <v>322</v>
      </c>
      <c r="C2" s="50"/>
    </row>
    <row r="3" spans="2:3" ht="15.75" customHeight="1">
      <c r="B3" s="50" t="s">
        <v>108</v>
      </c>
      <c r="C3" s="50"/>
    </row>
    <row r="4" spans="2:3" ht="16.5" customHeight="1">
      <c r="B4" s="50" t="s">
        <v>42</v>
      </c>
      <c r="C4" s="50"/>
    </row>
    <row r="5" spans="2:3" ht="18" customHeight="1">
      <c r="B5" s="50" t="s">
        <v>346</v>
      </c>
      <c r="C5" s="50"/>
    </row>
    <row r="6" ht="12" customHeight="1"/>
    <row r="7" ht="12" customHeight="1"/>
    <row r="8" spans="2:3" ht="15.75">
      <c r="B8" s="50" t="s">
        <v>321</v>
      </c>
      <c r="C8" s="50"/>
    </row>
    <row r="9" spans="2:3" ht="15.75">
      <c r="B9" s="50" t="s">
        <v>322</v>
      </c>
      <c r="C9" s="50"/>
    </row>
    <row r="10" spans="2:3" ht="15.75">
      <c r="B10" s="50" t="s">
        <v>108</v>
      </c>
      <c r="C10" s="50"/>
    </row>
    <row r="11" spans="2:3" ht="15.75">
      <c r="B11" s="50" t="s">
        <v>42</v>
      </c>
      <c r="C11" s="50"/>
    </row>
    <row r="12" spans="2:3" ht="15.75">
      <c r="B12" s="50" t="s">
        <v>328</v>
      </c>
      <c r="C12" s="50"/>
    </row>
    <row r="13" spans="2:3" ht="15.75">
      <c r="B13" s="49"/>
      <c r="C13" s="49"/>
    </row>
    <row r="14" spans="2:3" ht="15.75">
      <c r="B14" s="49"/>
      <c r="C14" s="49"/>
    </row>
    <row r="15" spans="1:3" ht="27.75" customHeight="1">
      <c r="A15" s="53" t="s">
        <v>256</v>
      </c>
      <c r="B15" s="53"/>
      <c r="C15" s="53"/>
    </row>
    <row r="16" spans="1:3" ht="17.25" customHeight="1">
      <c r="A16" s="6"/>
      <c r="B16" s="7"/>
      <c r="C16" s="8"/>
    </row>
    <row r="17" spans="1:3" ht="51.75" customHeight="1">
      <c r="A17" s="9" t="s">
        <v>20</v>
      </c>
      <c r="B17" s="9" t="s">
        <v>7</v>
      </c>
      <c r="C17" s="10" t="s">
        <v>257</v>
      </c>
    </row>
    <row r="18" spans="1:3" ht="21" customHeight="1">
      <c r="A18" s="9">
        <v>1</v>
      </c>
      <c r="B18" s="9">
        <v>2</v>
      </c>
      <c r="C18" s="9">
        <v>3</v>
      </c>
    </row>
    <row r="19" spans="1:3" ht="24" customHeight="1">
      <c r="A19" s="11" t="s">
        <v>4</v>
      </c>
      <c r="B19" s="12" t="s">
        <v>25</v>
      </c>
      <c r="C19" s="13">
        <f>C20+C39</f>
        <v>17933239</v>
      </c>
    </row>
    <row r="20" spans="1:3" ht="23.25" customHeight="1">
      <c r="A20" s="1"/>
      <c r="B20" s="12" t="s">
        <v>0</v>
      </c>
      <c r="C20" s="13">
        <f>C21+C23+C28+C36+C31</f>
        <v>15946456</v>
      </c>
    </row>
    <row r="21" spans="1:3" ht="23.25" customHeight="1">
      <c r="A21" s="1" t="s">
        <v>37</v>
      </c>
      <c r="B21" s="14" t="s">
        <v>27</v>
      </c>
      <c r="C21" s="15">
        <f>C22</f>
        <v>6892773</v>
      </c>
    </row>
    <row r="22" spans="1:3" ht="23.25" customHeight="1">
      <c r="A22" s="1" t="s">
        <v>35</v>
      </c>
      <c r="B22" s="16" t="s">
        <v>30</v>
      </c>
      <c r="C22" s="17">
        <v>6892773</v>
      </c>
    </row>
    <row r="23" spans="1:3" ht="51" customHeight="1">
      <c r="A23" s="1" t="s">
        <v>38</v>
      </c>
      <c r="B23" s="14" t="s">
        <v>31</v>
      </c>
      <c r="C23" s="18">
        <f>SUM(C24:C27)</f>
        <v>70737</v>
      </c>
    </row>
    <row r="24" spans="1:3" ht="114.75" customHeight="1">
      <c r="A24" s="1" t="s">
        <v>45</v>
      </c>
      <c r="B24" s="14" t="s">
        <v>131</v>
      </c>
      <c r="C24" s="17">
        <v>34109</v>
      </c>
    </row>
    <row r="25" spans="1:3" ht="129" customHeight="1">
      <c r="A25" s="1" t="s">
        <v>46</v>
      </c>
      <c r="B25" s="14" t="s">
        <v>132</v>
      </c>
      <c r="C25" s="17">
        <v>195</v>
      </c>
    </row>
    <row r="26" spans="1:3" ht="131.25" customHeight="1">
      <c r="A26" s="1" t="s">
        <v>47</v>
      </c>
      <c r="B26" s="14" t="s">
        <v>133</v>
      </c>
      <c r="C26" s="17">
        <v>40424</v>
      </c>
    </row>
    <row r="27" spans="1:3" ht="128.25" customHeight="1">
      <c r="A27" s="1" t="s">
        <v>48</v>
      </c>
      <c r="B27" s="14" t="s">
        <v>134</v>
      </c>
      <c r="C27" s="17">
        <v>-3991</v>
      </c>
    </row>
    <row r="28" spans="1:3" ht="24" customHeight="1">
      <c r="A28" s="1" t="s">
        <v>39</v>
      </c>
      <c r="B28" s="16" t="s">
        <v>6</v>
      </c>
      <c r="C28" s="15">
        <f>SUM(C29:C30)</f>
        <v>3627355</v>
      </c>
    </row>
    <row r="29" spans="1:3" ht="37.5" customHeight="1">
      <c r="A29" s="1" t="s">
        <v>36</v>
      </c>
      <c r="B29" s="16" t="s">
        <v>28</v>
      </c>
      <c r="C29" s="15">
        <v>3355290</v>
      </c>
    </row>
    <row r="30" spans="1:3" ht="37.5" customHeight="1">
      <c r="A30" s="1" t="s">
        <v>116</v>
      </c>
      <c r="B30" s="16" t="s">
        <v>117</v>
      </c>
      <c r="C30" s="15">
        <v>272065</v>
      </c>
    </row>
    <row r="31" spans="1:3" ht="24" customHeight="1">
      <c r="A31" s="1" t="s">
        <v>65</v>
      </c>
      <c r="B31" s="16" t="s">
        <v>66</v>
      </c>
      <c r="C31" s="15">
        <f>C32+C33</f>
        <v>5252286</v>
      </c>
    </row>
    <row r="32" spans="1:3" ht="51.75" customHeight="1">
      <c r="A32" s="1" t="s">
        <v>67</v>
      </c>
      <c r="B32" s="16" t="s">
        <v>68</v>
      </c>
      <c r="C32" s="15">
        <v>951639</v>
      </c>
    </row>
    <row r="33" spans="1:3" ht="24" customHeight="1">
      <c r="A33" s="1" t="s">
        <v>73</v>
      </c>
      <c r="B33" s="16" t="s">
        <v>69</v>
      </c>
      <c r="C33" s="15">
        <f>C34+C35</f>
        <v>4300647</v>
      </c>
    </row>
    <row r="34" spans="1:3" ht="38.25" customHeight="1">
      <c r="A34" s="1" t="s">
        <v>70</v>
      </c>
      <c r="B34" s="16" t="s">
        <v>71</v>
      </c>
      <c r="C34" s="15">
        <v>2823303</v>
      </c>
    </row>
    <row r="35" spans="1:3" ht="38.25" customHeight="1">
      <c r="A35" s="1" t="s">
        <v>72</v>
      </c>
      <c r="B35" s="16" t="s">
        <v>74</v>
      </c>
      <c r="C35" s="15">
        <v>1477344</v>
      </c>
    </row>
    <row r="36" spans="1:3" ht="24" customHeight="1">
      <c r="A36" s="19" t="s">
        <v>14</v>
      </c>
      <c r="B36" s="16" t="s">
        <v>23</v>
      </c>
      <c r="C36" s="18">
        <f>C37+C38</f>
        <v>103305</v>
      </c>
    </row>
    <row r="37" spans="1:3" ht="51.75" customHeight="1">
      <c r="A37" s="19" t="s">
        <v>136</v>
      </c>
      <c r="B37" s="16" t="s">
        <v>24</v>
      </c>
      <c r="C37" s="18">
        <v>103205</v>
      </c>
    </row>
    <row r="38" spans="1:3" ht="38.25" customHeight="1">
      <c r="A38" s="19" t="s">
        <v>137</v>
      </c>
      <c r="B38" s="16" t="s">
        <v>5</v>
      </c>
      <c r="C38" s="18">
        <v>100</v>
      </c>
    </row>
    <row r="39" spans="1:3" ht="24" customHeight="1">
      <c r="A39" s="19"/>
      <c r="B39" s="20" t="s">
        <v>1</v>
      </c>
      <c r="C39" s="13">
        <f>C40+C61+C63+C75+C84+C85</f>
        <v>1986783</v>
      </c>
    </row>
    <row r="40" spans="1:3" ht="54" customHeight="1">
      <c r="A40" s="1" t="s">
        <v>22</v>
      </c>
      <c r="B40" s="16" t="s">
        <v>10</v>
      </c>
      <c r="C40" s="15">
        <f>C41+C51+C46+C49</f>
        <v>1087831</v>
      </c>
    </row>
    <row r="41" spans="1:3" ht="99" customHeight="1">
      <c r="A41" s="1" t="s">
        <v>21</v>
      </c>
      <c r="B41" s="14" t="s">
        <v>26</v>
      </c>
      <c r="C41" s="21">
        <f>C42+C43+C45+C44</f>
        <v>935623</v>
      </c>
    </row>
    <row r="42" spans="1:3" ht="84.75" customHeight="1">
      <c r="A42" s="1" t="s">
        <v>52</v>
      </c>
      <c r="B42" s="14" t="s">
        <v>50</v>
      </c>
      <c r="C42" s="21">
        <v>776455</v>
      </c>
    </row>
    <row r="43" spans="1:3" ht="84" customHeight="1">
      <c r="A43" s="22" t="s">
        <v>51</v>
      </c>
      <c r="B43" s="23" t="s">
        <v>139</v>
      </c>
      <c r="C43" s="24">
        <v>86101</v>
      </c>
    </row>
    <row r="44" spans="1:3" ht="83.25" customHeight="1">
      <c r="A44" s="22" t="s">
        <v>302</v>
      </c>
      <c r="B44" s="23" t="s">
        <v>303</v>
      </c>
      <c r="C44" s="24">
        <v>67</v>
      </c>
    </row>
    <row r="45" spans="1:3" ht="38.25" customHeight="1">
      <c r="A45" s="1" t="s">
        <v>53</v>
      </c>
      <c r="B45" s="14" t="s">
        <v>54</v>
      </c>
      <c r="C45" s="15">
        <v>73000</v>
      </c>
    </row>
    <row r="46" spans="1:3" ht="54.75" customHeight="1">
      <c r="A46" s="1" t="s">
        <v>123</v>
      </c>
      <c r="B46" s="14" t="s">
        <v>124</v>
      </c>
      <c r="C46" s="15">
        <f>C47+C48</f>
        <v>523</v>
      </c>
    </row>
    <row r="47" spans="1:3" ht="116.25" customHeight="1">
      <c r="A47" s="1" t="s">
        <v>121</v>
      </c>
      <c r="B47" s="14" t="s">
        <v>118</v>
      </c>
      <c r="C47" s="24">
        <v>99</v>
      </c>
    </row>
    <row r="48" spans="1:3" ht="100.5" customHeight="1">
      <c r="A48" s="1" t="s">
        <v>122</v>
      </c>
      <c r="B48" s="14" t="s">
        <v>119</v>
      </c>
      <c r="C48" s="24">
        <v>424</v>
      </c>
    </row>
    <row r="49" spans="1:3" ht="37.5" customHeight="1">
      <c r="A49" s="1" t="s">
        <v>249</v>
      </c>
      <c r="B49" s="14" t="s">
        <v>250</v>
      </c>
      <c r="C49" s="24">
        <f>C50</f>
        <v>491</v>
      </c>
    </row>
    <row r="50" spans="1:3" ht="57" customHeight="1">
      <c r="A50" s="1" t="s">
        <v>251</v>
      </c>
      <c r="B50" s="14" t="s">
        <v>252</v>
      </c>
      <c r="C50" s="24">
        <v>491</v>
      </c>
    </row>
    <row r="51" spans="1:3" ht="104.25" customHeight="1">
      <c r="A51" s="19" t="s">
        <v>125</v>
      </c>
      <c r="B51" s="16" t="s">
        <v>126</v>
      </c>
      <c r="C51" s="15">
        <f>C52+C58</f>
        <v>151194</v>
      </c>
    </row>
    <row r="52" spans="1:3" ht="84.75" customHeight="1">
      <c r="A52" s="19" t="s">
        <v>150</v>
      </c>
      <c r="B52" s="16" t="s">
        <v>151</v>
      </c>
      <c r="C52" s="15">
        <f>SUM(C53:C57)</f>
        <v>75877</v>
      </c>
    </row>
    <row r="53" spans="1:3" ht="130.5" customHeight="1">
      <c r="A53" s="25" t="s">
        <v>75</v>
      </c>
      <c r="B53" s="16" t="s">
        <v>299</v>
      </c>
      <c r="C53" s="15">
        <v>2534</v>
      </c>
    </row>
    <row r="54" spans="1:3" ht="137.25" customHeight="1">
      <c r="A54" s="25" t="s">
        <v>114</v>
      </c>
      <c r="B54" s="16" t="s">
        <v>300</v>
      </c>
      <c r="C54" s="15">
        <v>70988</v>
      </c>
    </row>
    <row r="55" spans="1:3" ht="148.5" customHeight="1">
      <c r="A55" s="25" t="s">
        <v>242</v>
      </c>
      <c r="B55" s="16" t="s">
        <v>241</v>
      </c>
      <c r="C55" s="15">
        <v>820</v>
      </c>
    </row>
    <row r="56" spans="1:3" ht="145.5" customHeight="1">
      <c r="A56" s="25" t="s">
        <v>157</v>
      </c>
      <c r="B56" s="26" t="s">
        <v>156</v>
      </c>
      <c r="C56" s="15">
        <v>335</v>
      </c>
    </row>
    <row r="57" spans="1:3" ht="132" customHeight="1">
      <c r="A57" s="25" t="s">
        <v>160</v>
      </c>
      <c r="B57" s="26" t="s">
        <v>159</v>
      </c>
      <c r="C57" s="15">
        <v>1200</v>
      </c>
    </row>
    <row r="58" spans="1:3" ht="99.75" customHeight="1">
      <c r="A58" s="25" t="s">
        <v>152</v>
      </c>
      <c r="B58" s="26" t="s">
        <v>153</v>
      </c>
      <c r="C58" s="15">
        <f>SUM(C59:C60)</f>
        <v>75317</v>
      </c>
    </row>
    <row r="59" spans="1:3" ht="115.5" customHeight="1">
      <c r="A59" s="25" t="s">
        <v>186</v>
      </c>
      <c r="B59" s="26" t="s">
        <v>154</v>
      </c>
      <c r="C59" s="17">
        <v>17534</v>
      </c>
    </row>
    <row r="60" spans="1:3" ht="117.75" customHeight="1">
      <c r="A60" s="25" t="s">
        <v>187</v>
      </c>
      <c r="B60" s="26" t="s">
        <v>155</v>
      </c>
      <c r="C60" s="17">
        <v>57783</v>
      </c>
    </row>
    <row r="61" spans="1:3" ht="33.75" customHeight="1">
      <c r="A61" s="1" t="s">
        <v>15</v>
      </c>
      <c r="B61" s="16" t="s">
        <v>11</v>
      </c>
      <c r="C61" s="15">
        <f>C62</f>
        <v>5764</v>
      </c>
    </row>
    <row r="62" spans="1:3" ht="23.25" customHeight="1">
      <c r="A62" s="1" t="s">
        <v>44</v>
      </c>
      <c r="B62" s="14" t="s">
        <v>29</v>
      </c>
      <c r="C62" s="15">
        <v>5764</v>
      </c>
    </row>
    <row r="63" spans="1:3" ht="37.5" customHeight="1">
      <c r="A63" s="27" t="s">
        <v>41</v>
      </c>
      <c r="B63" s="28" t="s">
        <v>49</v>
      </c>
      <c r="C63" s="15">
        <f>C64+C68</f>
        <v>489574</v>
      </c>
    </row>
    <row r="64" spans="1:3" ht="23.25" customHeight="1">
      <c r="A64" s="27" t="s">
        <v>205</v>
      </c>
      <c r="B64" s="28" t="s">
        <v>120</v>
      </c>
      <c r="C64" s="15">
        <f>C65+C66+C67</f>
        <v>468627</v>
      </c>
    </row>
    <row r="65" spans="1:3" ht="67.5" customHeight="1">
      <c r="A65" s="27" t="s">
        <v>104</v>
      </c>
      <c r="B65" s="28" t="s">
        <v>103</v>
      </c>
      <c r="C65" s="15">
        <v>21600</v>
      </c>
    </row>
    <row r="66" spans="1:3" ht="100.5" customHeight="1">
      <c r="A66" s="27" t="s">
        <v>77</v>
      </c>
      <c r="B66" s="28" t="s">
        <v>55</v>
      </c>
      <c r="C66" s="15">
        <v>446924</v>
      </c>
    </row>
    <row r="67" spans="1:3" ht="48.75" customHeight="1">
      <c r="A67" s="27" t="s">
        <v>102</v>
      </c>
      <c r="B67" s="28" t="s">
        <v>56</v>
      </c>
      <c r="C67" s="15">
        <v>103</v>
      </c>
    </row>
    <row r="68" spans="1:3" ht="24" customHeight="1">
      <c r="A68" s="29" t="s">
        <v>188</v>
      </c>
      <c r="B68" s="30" t="s">
        <v>143</v>
      </c>
      <c r="C68" s="31">
        <f>SUM(C69:C74)</f>
        <v>20947</v>
      </c>
    </row>
    <row r="69" spans="1:3" ht="66.75" customHeight="1">
      <c r="A69" s="29" t="s">
        <v>141</v>
      </c>
      <c r="B69" s="30" t="s">
        <v>142</v>
      </c>
      <c r="C69" s="31">
        <v>454</v>
      </c>
    </row>
    <row r="70" spans="1:3" ht="51.75" customHeight="1">
      <c r="A70" s="29" t="s">
        <v>253</v>
      </c>
      <c r="B70" s="30" t="s">
        <v>254</v>
      </c>
      <c r="C70" s="31">
        <v>17560</v>
      </c>
    </row>
    <row r="71" spans="1:3" ht="87" customHeight="1">
      <c r="A71" s="29" t="s">
        <v>265</v>
      </c>
      <c r="B71" s="30" t="s">
        <v>266</v>
      </c>
      <c r="C71" s="31">
        <v>2440</v>
      </c>
    </row>
    <row r="72" spans="1:3" ht="147" customHeight="1">
      <c r="A72" s="29" t="s">
        <v>316</v>
      </c>
      <c r="B72" s="48" t="s">
        <v>317</v>
      </c>
      <c r="C72" s="31">
        <v>235</v>
      </c>
    </row>
    <row r="73" spans="1:3" ht="68.25" customHeight="1">
      <c r="A73" s="29" t="s">
        <v>318</v>
      </c>
      <c r="B73" s="48" t="s">
        <v>319</v>
      </c>
      <c r="C73" s="31">
        <v>223</v>
      </c>
    </row>
    <row r="74" spans="1:3" ht="37.5" customHeight="1">
      <c r="A74" s="29" t="s">
        <v>225</v>
      </c>
      <c r="B74" s="30" t="s">
        <v>224</v>
      </c>
      <c r="C74" s="31">
        <v>35</v>
      </c>
    </row>
    <row r="75" spans="1:3" ht="36" customHeight="1">
      <c r="A75" s="32" t="s">
        <v>17</v>
      </c>
      <c r="B75" s="33" t="s">
        <v>12</v>
      </c>
      <c r="C75" s="31">
        <f>C76+C78+C81</f>
        <v>330427</v>
      </c>
    </row>
    <row r="76" spans="1:3" ht="98.25" customHeight="1">
      <c r="A76" s="1" t="s">
        <v>40</v>
      </c>
      <c r="B76" s="16" t="s">
        <v>105</v>
      </c>
      <c r="C76" s="15">
        <f>SUM(C77:C77)</f>
        <v>52870</v>
      </c>
    </row>
    <row r="77" spans="1:3" s="34" customFormat="1" ht="99" customHeight="1">
      <c r="A77" s="1" t="s">
        <v>57</v>
      </c>
      <c r="B77" s="14" t="s">
        <v>58</v>
      </c>
      <c r="C77" s="15">
        <v>52870</v>
      </c>
    </row>
    <row r="78" spans="1:3" s="34" customFormat="1" ht="50.25" customHeight="1">
      <c r="A78" s="35" t="s">
        <v>32</v>
      </c>
      <c r="B78" s="36" t="s">
        <v>43</v>
      </c>
      <c r="C78" s="15">
        <f>C79+C80</f>
        <v>109699</v>
      </c>
    </row>
    <row r="79" spans="1:3" s="34" customFormat="1" ht="53.25" customHeight="1">
      <c r="A79" s="35" t="s">
        <v>59</v>
      </c>
      <c r="B79" s="36" t="s">
        <v>60</v>
      </c>
      <c r="C79" s="15">
        <v>103313</v>
      </c>
    </row>
    <row r="80" spans="1:3" s="34" customFormat="1" ht="67.5" customHeight="1">
      <c r="A80" s="35" t="s">
        <v>243</v>
      </c>
      <c r="B80" s="36" t="s">
        <v>244</v>
      </c>
      <c r="C80" s="15">
        <v>6386</v>
      </c>
    </row>
    <row r="81" spans="1:3" s="34" customFormat="1" ht="81.75" customHeight="1">
      <c r="A81" s="35" t="s">
        <v>34</v>
      </c>
      <c r="B81" s="36" t="s">
        <v>62</v>
      </c>
      <c r="C81" s="15">
        <f>C82+C83</f>
        <v>167858</v>
      </c>
    </row>
    <row r="82" spans="1:3" s="34" customFormat="1" ht="98.25" customHeight="1">
      <c r="A82" s="35" t="s">
        <v>115</v>
      </c>
      <c r="B82" s="14" t="s">
        <v>61</v>
      </c>
      <c r="C82" s="24">
        <v>161983</v>
      </c>
    </row>
    <row r="83" spans="1:3" s="34" customFormat="1" ht="67.5" customHeight="1">
      <c r="A83" s="35" t="s">
        <v>245</v>
      </c>
      <c r="B83" s="14" t="s">
        <v>246</v>
      </c>
      <c r="C83" s="24">
        <v>5875</v>
      </c>
    </row>
    <row r="84" spans="1:3" ht="24" customHeight="1">
      <c r="A84" s="1" t="s">
        <v>8</v>
      </c>
      <c r="B84" s="16" t="s">
        <v>9</v>
      </c>
      <c r="C84" s="15">
        <v>55891</v>
      </c>
    </row>
    <row r="85" spans="1:3" ht="24" customHeight="1">
      <c r="A85" s="1" t="s">
        <v>18</v>
      </c>
      <c r="B85" s="16" t="s">
        <v>19</v>
      </c>
      <c r="C85" s="15">
        <f>C86</f>
        <v>17296</v>
      </c>
    </row>
    <row r="86" spans="1:3" ht="36" customHeight="1">
      <c r="A86" s="1" t="s">
        <v>63</v>
      </c>
      <c r="B86" s="16" t="s">
        <v>64</v>
      </c>
      <c r="C86" s="15">
        <f>SUM(C87:C92)</f>
        <v>17296</v>
      </c>
    </row>
    <row r="87" spans="1:3" ht="36.75" customHeight="1">
      <c r="A87" s="1" t="s">
        <v>76</v>
      </c>
      <c r="B87" s="16" t="s">
        <v>111</v>
      </c>
      <c r="C87" s="15">
        <v>9895</v>
      </c>
    </row>
    <row r="88" spans="1:3" ht="52.5" customHeight="1">
      <c r="A88" s="1" t="s">
        <v>189</v>
      </c>
      <c r="B88" s="16" t="s">
        <v>113</v>
      </c>
      <c r="C88" s="37">
        <v>169</v>
      </c>
    </row>
    <row r="89" spans="1:3" ht="51" customHeight="1">
      <c r="A89" s="1" t="s">
        <v>206</v>
      </c>
      <c r="B89" s="16" t="s">
        <v>113</v>
      </c>
      <c r="C89" s="15">
        <v>1968</v>
      </c>
    </row>
    <row r="90" spans="1:3" ht="36.75" customHeight="1">
      <c r="A90" s="1" t="s">
        <v>227</v>
      </c>
      <c r="B90" s="16" t="s">
        <v>226</v>
      </c>
      <c r="C90" s="15">
        <v>161</v>
      </c>
    </row>
    <row r="91" spans="1:3" ht="86.25" customHeight="1">
      <c r="A91" s="1" t="s">
        <v>247</v>
      </c>
      <c r="B91" s="16" t="s">
        <v>248</v>
      </c>
      <c r="C91" s="24">
        <v>4943</v>
      </c>
    </row>
    <row r="92" spans="1:3" ht="33.75" customHeight="1">
      <c r="A92" s="1" t="s">
        <v>229</v>
      </c>
      <c r="B92" s="16" t="s">
        <v>228</v>
      </c>
      <c r="C92" s="15">
        <v>160</v>
      </c>
    </row>
    <row r="93" spans="1:3" ht="24.75" customHeight="1">
      <c r="A93" s="11" t="s">
        <v>3</v>
      </c>
      <c r="B93" s="12" t="s">
        <v>16</v>
      </c>
      <c r="C93" s="13">
        <f>C94+C180+C183+C185</f>
        <v>18614175.60741</v>
      </c>
    </row>
    <row r="94" spans="1:3" ht="36" customHeight="1">
      <c r="A94" s="1" t="s">
        <v>2</v>
      </c>
      <c r="B94" s="14" t="s">
        <v>33</v>
      </c>
      <c r="C94" s="15">
        <f>C95+C153+C177</f>
        <v>18631158.44805</v>
      </c>
    </row>
    <row r="95" spans="1:3" ht="35.25" customHeight="1">
      <c r="A95" s="1" t="s">
        <v>165</v>
      </c>
      <c r="B95" s="14" t="s">
        <v>109</v>
      </c>
      <c r="C95" s="15">
        <f>C96+C97+C98+C99+C100+C101+C102+C103+C104+C105+C106+C107+C108</f>
        <v>11314509.47805</v>
      </c>
    </row>
    <row r="96" spans="1:3" ht="115.5" customHeight="1">
      <c r="A96" s="38" t="s">
        <v>304</v>
      </c>
      <c r="B96" s="39" t="s">
        <v>305</v>
      </c>
      <c r="C96" s="15">
        <v>357142.86</v>
      </c>
    </row>
    <row r="97" spans="1:3" ht="99" customHeight="1">
      <c r="A97" s="38" t="s">
        <v>323</v>
      </c>
      <c r="B97" s="39" t="s">
        <v>329</v>
      </c>
      <c r="C97" s="15">
        <v>10975.63</v>
      </c>
    </row>
    <row r="98" spans="1:3" ht="70.5" customHeight="1">
      <c r="A98" s="38" t="s">
        <v>324</v>
      </c>
      <c r="B98" s="39" t="s">
        <v>330</v>
      </c>
      <c r="C98" s="15">
        <v>12787.48</v>
      </c>
    </row>
    <row r="99" spans="1:3" ht="82.5" customHeight="1">
      <c r="A99" s="1" t="s">
        <v>232</v>
      </c>
      <c r="B99" s="16" t="s">
        <v>233</v>
      </c>
      <c r="C99" s="15">
        <v>68401.467</v>
      </c>
    </row>
    <row r="100" spans="1:3" ht="51" customHeight="1">
      <c r="A100" s="1" t="s">
        <v>166</v>
      </c>
      <c r="B100" s="16" t="s">
        <v>144</v>
      </c>
      <c r="C100" s="15">
        <v>2300000</v>
      </c>
    </row>
    <row r="101" spans="1:3" ht="82.5" customHeight="1">
      <c r="A101" s="1" t="s">
        <v>167</v>
      </c>
      <c r="B101" s="16" t="s">
        <v>163</v>
      </c>
      <c r="C101" s="15">
        <v>4486.61043</v>
      </c>
    </row>
    <row r="102" spans="1:3" ht="69" customHeight="1">
      <c r="A102" s="1" t="s">
        <v>168</v>
      </c>
      <c r="B102" s="16" t="s">
        <v>128</v>
      </c>
      <c r="C102" s="15">
        <v>271302.71477</v>
      </c>
    </row>
    <row r="103" spans="1:3" ht="53.25" customHeight="1">
      <c r="A103" s="1" t="s">
        <v>185</v>
      </c>
      <c r="B103" s="16" t="s">
        <v>164</v>
      </c>
      <c r="C103" s="15">
        <v>646670.801</v>
      </c>
    </row>
    <row r="104" spans="1:3" ht="33.75" customHeight="1">
      <c r="A104" s="1" t="s">
        <v>169</v>
      </c>
      <c r="B104" s="16" t="s">
        <v>129</v>
      </c>
      <c r="C104" s="15">
        <v>6367.1</v>
      </c>
    </row>
    <row r="105" spans="1:3" ht="52.5" customHeight="1">
      <c r="A105" s="1" t="s">
        <v>170</v>
      </c>
      <c r="B105" s="16" t="s">
        <v>204</v>
      </c>
      <c r="C105" s="15">
        <v>1257.19465</v>
      </c>
    </row>
    <row r="106" spans="1:3" ht="69" customHeight="1">
      <c r="A106" s="1" t="s">
        <v>258</v>
      </c>
      <c r="B106" s="16" t="s">
        <v>259</v>
      </c>
      <c r="C106" s="15">
        <v>4320</v>
      </c>
    </row>
    <row r="107" spans="1:3" ht="37.5" customHeight="1">
      <c r="A107" s="1" t="s">
        <v>220</v>
      </c>
      <c r="B107" s="16" t="s">
        <v>219</v>
      </c>
      <c r="C107" s="15">
        <v>94437.80357</v>
      </c>
    </row>
    <row r="108" spans="1:3" ht="35.25" customHeight="1">
      <c r="A108" s="1" t="s">
        <v>190</v>
      </c>
      <c r="B108" s="14" t="s">
        <v>101</v>
      </c>
      <c r="C108" s="15">
        <f>SUM(C109:C152)</f>
        <v>7536359.816629999</v>
      </c>
    </row>
    <row r="109" spans="1:3" ht="117" customHeight="1">
      <c r="A109" s="1" t="s">
        <v>158</v>
      </c>
      <c r="B109" s="14" t="s">
        <v>277</v>
      </c>
      <c r="C109" s="15">
        <v>489</v>
      </c>
    </row>
    <row r="110" spans="1:3" ht="56.25" customHeight="1">
      <c r="A110" s="1" t="s">
        <v>191</v>
      </c>
      <c r="B110" s="14" t="s">
        <v>295</v>
      </c>
      <c r="C110" s="15">
        <v>91359.792</v>
      </c>
    </row>
    <row r="111" spans="1:3" ht="41.25" customHeight="1">
      <c r="A111" s="1" t="s">
        <v>221</v>
      </c>
      <c r="B111" s="14" t="s">
        <v>217</v>
      </c>
      <c r="C111" s="15">
        <v>16689.36</v>
      </c>
    </row>
    <row r="112" spans="1:3" ht="101.25" customHeight="1">
      <c r="A112" s="1" t="s">
        <v>222</v>
      </c>
      <c r="B112" s="14" t="s">
        <v>218</v>
      </c>
      <c r="C112" s="15">
        <v>983776.89</v>
      </c>
    </row>
    <row r="113" spans="1:3" ht="51.75" customHeight="1">
      <c r="A113" s="1" t="s">
        <v>145</v>
      </c>
      <c r="B113" s="14" t="s">
        <v>146</v>
      </c>
      <c r="C113" s="15">
        <v>1115180.101</v>
      </c>
    </row>
    <row r="114" spans="1:3" ht="69" customHeight="1">
      <c r="A114" s="1" t="s">
        <v>78</v>
      </c>
      <c r="B114" s="14" t="s">
        <v>296</v>
      </c>
      <c r="C114" s="15">
        <v>62494</v>
      </c>
    </row>
    <row r="115" spans="1:3" ht="50.25" customHeight="1">
      <c r="A115" s="1" t="s">
        <v>262</v>
      </c>
      <c r="B115" s="14" t="s">
        <v>261</v>
      </c>
      <c r="C115" s="15">
        <v>20485</v>
      </c>
    </row>
    <row r="116" spans="1:3" ht="51" customHeight="1">
      <c r="A116" s="1" t="s">
        <v>79</v>
      </c>
      <c r="B116" s="14" t="s">
        <v>297</v>
      </c>
      <c r="C116" s="15">
        <v>13746</v>
      </c>
    </row>
    <row r="117" spans="1:3" ht="36.75" customHeight="1">
      <c r="A117" s="1" t="s">
        <v>268</v>
      </c>
      <c r="B117" s="14" t="s">
        <v>267</v>
      </c>
      <c r="C117" s="15">
        <v>2000</v>
      </c>
    </row>
    <row r="118" spans="1:3" ht="130.5" customHeight="1">
      <c r="A118" s="1" t="s">
        <v>80</v>
      </c>
      <c r="B118" s="14" t="s">
        <v>278</v>
      </c>
      <c r="C118" s="15">
        <v>60925</v>
      </c>
    </row>
    <row r="119" spans="1:3" ht="52.5" customHeight="1">
      <c r="A119" s="1" t="s">
        <v>306</v>
      </c>
      <c r="B119" s="14" t="s">
        <v>307</v>
      </c>
      <c r="C119" s="15">
        <v>2144.7</v>
      </c>
    </row>
    <row r="120" spans="1:3" ht="37.5" customHeight="1">
      <c r="A120" s="1" t="s">
        <v>192</v>
      </c>
      <c r="B120" s="14" t="s">
        <v>162</v>
      </c>
      <c r="C120" s="15">
        <v>217472.73</v>
      </c>
    </row>
    <row r="121" spans="1:3" ht="54.75" customHeight="1">
      <c r="A121" s="1" t="s">
        <v>172</v>
      </c>
      <c r="B121" s="14" t="s">
        <v>171</v>
      </c>
      <c r="C121" s="15">
        <v>458048.59</v>
      </c>
    </row>
    <row r="122" spans="1:3" ht="130.5" customHeight="1">
      <c r="A122" s="1" t="s">
        <v>173</v>
      </c>
      <c r="B122" s="14" t="s">
        <v>214</v>
      </c>
      <c r="C122" s="15">
        <v>2775.9</v>
      </c>
    </row>
    <row r="123" spans="1:3" ht="54.75" customHeight="1">
      <c r="A123" s="1" t="s">
        <v>308</v>
      </c>
      <c r="B123" s="14" t="s">
        <v>309</v>
      </c>
      <c r="C123" s="15">
        <v>15081.37305</v>
      </c>
    </row>
    <row r="124" spans="1:3" ht="70.5" customHeight="1">
      <c r="A124" s="1" t="s">
        <v>193</v>
      </c>
      <c r="B124" s="14" t="s">
        <v>279</v>
      </c>
      <c r="C124" s="15">
        <v>122400</v>
      </c>
    </row>
    <row r="125" spans="1:3" ht="37.5" customHeight="1">
      <c r="A125" s="1" t="s">
        <v>194</v>
      </c>
      <c r="B125" s="14" t="s">
        <v>147</v>
      </c>
      <c r="C125" s="15">
        <v>59670</v>
      </c>
    </row>
    <row r="126" spans="1:3" ht="52.5" customHeight="1">
      <c r="A126" s="1" t="s">
        <v>195</v>
      </c>
      <c r="B126" s="14" t="s">
        <v>280</v>
      </c>
      <c r="C126" s="15">
        <v>22255.5</v>
      </c>
    </row>
    <row r="127" spans="1:3" ht="67.5" customHeight="1">
      <c r="A127" s="1" t="s">
        <v>269</v>
      </c>
      <c r="B127" s="14" t="s">
        <v>281</v>
      </c>
      <c r="C127" s="15">
        <v>71797.65</v>
      </c>
    </row>
    <row r="128" spans="1:3" ht="51" customHeight="1">
      <c r="A128" s="1" t="s">
        <v>196</v>
      </c>
      <c r="B128" s="14" t="s">
        <v>127</v>
      </c>
      <c r="C128" s="15">
        <v>539247.63</v>
      </c>
    </row>
    <row r="129" spans="1:3" ht="52.5" customHeight="1">
      <c r="A129" s="1" t="s">
        <v>234</v>
      </c>
      <c r="B129" s="14" t="s">
        <v>282</v>
      </c>
      <c r="C129" s="15">
        <v>70047.21</v>
      </c>
    </row>
    <row r="130" spans="1:3" ht="66" customHeight="1">
      <c r="A130" s="1" t="s">
        <v>135</v>
      </c>
      <c r="B130" s="14" t="s">
        <v>140</v>
      </c>
      <c r="C130" s="15">
        <v>38182</v>
      </c>
    </row>
    <row r="131" spans="1:3" ht="99" customHeight="1">
      <c r="A131" s="1" t="s">
        <v>197</v>
      </c>
      <c r="B131" s="14" t="s">
        <v>255</v>
      </c>
      <c r="C131" s="15">
        <v>105355</v>
      </c>
    </row>
    <row r="132" spans="1:3" ht="70.5" customHeight="1">
      <c r="A132" s="1" t="s">
        <v>276</v>
      </c>
      <c r="B132" s="14" t="s">
        <v>301</v>
      </c>
      <c r="C132" s="15">
        <v>85680</v>
      </c>
    </row>
    <row r="133" spans="1:3" ht="52.5" customHeight="1">
      <c r="A133" s="1" t="s">
        <v>175</v>
      </c>
      <c r="B133" s="14" t="s">
        <v>174</v>
      </c>
      <c r="C133" s="15">
        <v>3125</v>
      </c>
    </row>
    <row r="134" spans="1:3" ht="51.75" customHeight="1">
      <c r="A134" s="1" t="s">
        <v>198</v>
      </c>
      <c r="B134" s="14" t="s">
        <v>283</v>
      </c>
      <c r="C134" s="15">
        <v>55080</v>
      </c>
    </row>
    <row r="135" spans="1:3" ht="54" customHeight="1">
      <c r="A135" s="1" t="s">
        <v>331</v>
      </c>
      <c r="B135" s="14" t="s">
        <v>332</v>
      </c>
      <c r="C135" s="15">
        <v>287591.58526</v>
      </c>
    </row>
    <row r="136" spans="1:3" ht="54" customHeight="1">
      <c r="A136" s="1" t="s">
        <v>333</v>
      </c>
      <c r="B136" s="14" t="s">
        <v>334</v>
      </c>
      <c r="C136" s="15">
        <v>28190.91536</v>
      </c>
    </row>
    <row r="137" spans="1:3" ht="36.75" customHeight="1">
      <c r="A137" s="1" t="s">
        <v>216</v>
      </c>
      <c r="B137" s="14" t="s">
        <v>284</v>
      </c>
      <c r="C137" s="15">
        <v>725.5</v>
      </c>
    </row>
    <row r="138" spans="1:3" ht="67.5" customHeight="1">
      <c r="A138" s="1" t="s">
        <v>208</v>
      </c>
      <c r="B138" s="14" t="s">
        <v>209</v>
      </c>
      <c r="C138" s="15">
        <v>32668.76</v>
      </c>
    </row>
    <row r="139" spans="1:3" ht="68.25" customHeight="1">
      <c r="A139" s="1" t="s">
        <v>213</v>
      </c>
      <c r="B139" s="14" t="s">
        <v>210</v>
      </c>
      <c r="C139" s="15">
        <v>31458</v>
      </c>
    </row>
    <row r="140" spans="1:3" ht="118.5" customHeight="1">
      <c r="A140" s="1" t="s">
        <v>310</v>
      </c>
      <c r="B140" s="14" t="s">
        <v>311</v>
      </c>
      <c r="C140" s="15">
        <v>270036.94</v>
      </c>
    </row>
    <row r="141" spans="1:3" ht="54" customHeight="1">
      <c r="A141" s="1" t="s">
        <v>312</v>
      </c>
      <c r="B141" s="14" t="s">
        <v>313</v>
      </c>
      <c r="C141" s="15">
        <v>56430</v>
      </c>
    </row>
    <row r="142" spans="1:3" ht="54" customHeight="1">
      <c r="A142" s="1" t="s">
        <v>320</v>
      </c>
      <c r="B142" s="14" t="s">
        <v>313</v>
      </c>
      <c r="C142" s="15">
        <v>42840</v>
      </c>
    </row>
    <row r="143" spans="1:3" ht="52.5" customHeight="1">
      <c r="A143" s="1" t="s">
        <v>263</v>
      </c>
      <c r="B143" s="14" t="s">
        <v>264</v>
      </c>
      <c r="C143" s="15">
        <v>56922.14996</v>
      </c>
    </row>
    <row r="144" spans="1:3" ht="69" customHeight="1">
      <c r="A144" s="1" t="s">
        <v>260</v>
      </c>
      <c r="B144" s="14" t="s">
        <v>285</v>
      </c>
      <c r="C144" s="15">
        <v>23334.84</v>
      </c>
    </row>
    <row r="145" spans="1:3" ht="54" customHeight="1">
      <c r="A145" s="1" t="s">
        <v>273</v>
      </c>
      <c r="B145" s="14" t="s">
        <v>270</v>
      </c>
      <c r="C145" s="15">
        <v>261289.489</v>
      </c>
    </row>
    <row r="146" spans="1:3" ht="39" customHeight="1">
      <c r="A146" s="1" t="s">
        <v>274</v>
      </c>
      <c r="B146" s="14" t="s">
        <v>271</v>
      </c>
      <c r="C146" s="15">
        <v>100980</v>
      </c>
    </row>
    <row r="147" spans="1:3" ht="37.5" customHeight="1">
      <c r="A147" s="1" t="s">
        <v>275</v>
      </c>
      <c r="B147" s="14" t="s">
        <v>272</v>
      </c>
      <c r="C147" s="15">
        <v>15200</v>
      </c>
    </row>
    <row r="148" spans="1:3" ht="66.75" customHeight="1">
      <c r="A148" s="1" t="s">
        <v>199</v>
      </c>
      <c r="B148" s="14" t="s">
        <v>148</v>
      </c>
      <c r="C148" s="15">
        <v>321265.64</v>
      </c>
    </row>
    <row r="149" spans="1:3" ht="83.25" customHeight="1">
      <c r="A149" s="1" t="s">
        <v>223</v>
      </c>
      <c r="B149" s="14" t="s">
        <v>215</v>
      </c>
      <c r="C149" s="15">
        <v>572969.465</v>
      </c>
    </row>
    <row r="150" spans="1:3" ht="52.5" customHeight="1">
      <c r="A150" s="1" t="s">
        <v>178</v>
      </c>
      <c r="B150" s="14" t="s">
        <v>176</v>
      </c>
      <c r="C150" s="15">
        <v>483325.06</v>
      </c>
    </row>
    <row r="151" spans="1:3" ht="52.5" customHeight="1">
      <c r="A151" s="1" t="s">
        <v>179</v>
      </c>
      <c r="B151" s="14" t="s">
        <v>177</v>
      </c>
      <c r="C151" s="15">
        <v>444002.66</v>
      </c>
    </row>
    <row r="152" spans="1:3" ht="82.5" customHeight="1">
      <c r="A152" s="1" t="s">
        <v>235</v>
      </c>
      <c r="B152" s="14" t="s">
        <v>236</v>
      </c>
      <c r="C152" s="15">
        <v>271620.386</v>
      </c>
    </row>
    <row r="153" spans="1:3" ht="36" customHeight="1">
      <c r="A153" s="1" t="s">
        <v>81</v>
      </c>
      <c r="B153" s="14" t="s">
        <v>110</v>
      </c>
      <c r="C153" s="15">
        <f>C154+C166+C170+C171+C172+C173+C174</f>
        <v>7205541.97</v>
      </c>
    </row>
    <row r="154" spans="1:3" ht="50.25" customHeight="1">
      <c r="A154" s="1" t="s">
        <v>98</v>
      </c>
      <c r="B154" s="14" t="s">
        <v>99</v>
      </c>
      <c r="C154" s="15">
        <f>SUM(C155:C165)</f>
        <v>120754.07</v>
      </c>
    </row>
    <row r="155" spans="1:3" ht="69" customHeight="1">
      <c r="A155" s="1" t="s">
        <v>130</v>
      </c>
      <c r="B155" s="14" t="s">
        <v>286</v>
      </c>
      <c r="C155" s="15">
        <v>34284</v>
      </c>
    </row>
    <row r="156" spans="1:3" ht="84" customHeight="1">
      <c r="A156" s="1" t="s">
        <v>92</v>
      </c>
      <c r="B156" s="14" t="s">
        <v>107</v>
      </c>
      <c r="C156" s="15">
        <v>15066</v>
      </c>
    </row>
    <row r="157" spans="1:3" ht="99.75" customHeight="1">
      <c r="A157" s="1" t="s">
        <v>87</v>
      </c>
      <c r="B157" s="14" t="s">
        <v>287</v>
      </c>
      <c r="C157" s="15">
        <v>11450</v>
      </c>
    </row>
    <row r="158" spans="1:3" ht="225" customHeight="1">
      <c r="A158" s="1" t="s">
        <v>85</v>
      </c>
      <c r="B158" s="14" t="s">
        <v>84</v>
      </c>
      <c r="C158" s="15">
        <v>1992</v>
      </c>
    </row>
    <row r="159" spans="1:3" ht="84.75" customHeight="1">
      <c r="A159" s="1" t="s">
        <v>86</v>
      </c>
      <c r="B159" s="14" t="s">
        <v>288</v>
      </c>
      <c r="C159" s="15">
        <v>8840</v>
      </c>
    </row>
    <row r="160" spans="1:3" ht="85.5" customHeight="1">
      <c r="A160" s="1" t="s">
        <v>91</v>
      </c>
      <c r="B160" s="14" t="s">
        <v>106</v>
      </c>
      <c r="C160" s="15">
        <v>749</v>
      </c>
    </row>
    <row r="161" spans="1:3" ht="84.75" customHeight="1">
      <c r="A161" s="1" t="s">
        <v>90</v>
      </c>
      <c r="B161" s="14" t="s">
        <v>289</v>
      </c>
      <c r="C161" s="15">
        <v>16</v>
      </c>
    </row>
    <row r="162" spans="1:3" ht="114" customHeight="1">
      <c r="A162" s="1" t="s">
        <v>200</v>
      </c>
      <c r="B162" s="14" t="s">
        <v>207</v>
      </c>
      <c r="C162" s="15">
        <v>6609</v>
      </c>
    </row>
    <row r="163" spans="1:3" ht="87" customHeight="1">
      <c r="A163" s="1" t="s">
        <v>201</v>
      </c>
      <c r="B163" s="14" t="s">
        <v>290</v>
      </c>
      <c r="C163" s="15">
        <v>4481</v>
      </c>
    </row>
    <row r="164" spans="1:3" ht="130.5" customHeight="1">
      <c r="A164" s="1" t="s">
        <v>180</v>
      </c>
      <c r="B164" s="14" t="s">
        <v>291</v>
      </c>
      <c r="C164" s="15">
        <v>35954.07</v>
      </c>
    </row>
    <row r="165" spans="1:3" ht="114.75" customHeight="1">
      <c r="A165" s="1" t="s">
        <v>239</v>
      </c>
      <c r="B165" s="14" t="s">
        <v>240</v>
      </c>
      <c r="C165" s="15">
        <v>1313</v>
      </c>
    </row>
    <row r="166" spans="1:3" ht="84" customHeight="1">
      <c r="A166" s="1" t="s">
        <v>96</v>
      </c>
      <c r="B166" s="14" t="s">
        <v>97</v>
      </c>
      <c r="C166" s="15">
        <f>SUM(C167:C169)</f>
        <v>138525</v>
      </c>
    </row>
    <row r="167" spans="1:3" ht="162.75" customHeight="1">
      <c r="A167" s="1" t="s">
        <v>93</v>
      </c>
      <c r="B167" s="14" t="s">
        <v>292</v>
      </c>
      <c r="C167" s="15">
        <v>6534</v>
      </c>
    </row>
    <row r="168" spans="1:3" s="40" customFormat="1" ht="162" customHeight="1">
      <c r="A168" s="1" t="s">
        <v>94</v>
      </c>
      <c r="B168" s="14" t="s">
        <v>293</v>
      </c>
      <c r="C168" s="15">
        <v>1307</v>
      </c>
    </row>
    <row r="169" spans="1:3" s="40" customFormat="1" ht="147" customHeight="1">
      <c r="A169" s="1" t="s">
        <v>95</v>
      </c>
      <c r="B169" s="14" t="s">
        <v>294</v>
      </c>
      <c r="C169" s="15">
        <v>130684</v>
      </c>
    </row>
    <row r="170" spans="1:3" ht="68.25" customHeight="1">
      <c r="A170" s="1" t="s">
        <v>89</v>
      </c>
      <c r="B170" s="14" t="s">
        <v>88</v>
      </c>
      <c r="C170" s="15">
        <v>97545</v>
      </c>
    </row>
    <row r="171" spans="1:3" ht="66.75" customHeight="1">
      <c r="A171" s="1" t="s">
        <v>83</v>
      </c>
      <c r="B171" s="14" t="s">
        <v>82</v>
      </c>
      <c r="C171" s="15">
        <v>25.6</v>
      </c>
    </row>
    <row r="172" spans="1:3" ht="85.5" customHeight="1">
      <c r="A172" s="1" t="s">
        <v>327</v>
      </c>
      <c r="B172" s="14" t="s">
        <v>326</v>
      </c>
      <c r="C172" s="15">
        <v>9771.3</v>
      </c>
    </row>
    <row r="173" spans="1:3" ht="117.75" customHeight="1">
      <c r="A173" s="1" t="s">
        <v>202</v>
      </c>
      <c r="B173" s="14" t="s">
        <v>325</v>
      </c>
      <c r="C173" s="15">
        <v>149076</v>
      </c>
    </row>
    <row r="174" spans="1:3" ht="35.25" customHeight="1">
      <c r="A174" s="1" t="s">
        <v>100</v>
      </c>
      <c r="B174" s="14" t="s">
        <v>112</v>
      </c>
      <c r="C174" s="15">
        <f>SUM(C175:C176)</f>
        <v>6689845</v>
      </c>
    </row>
    <row r="175" spans="1:3" ht="273.75" customHeight="1">
      <c r="A175" s="1" t="s">
        <v>181</v>
      </c>
      <c r="B175" s="14" t="s">
        <v>183</v>
      </c>
      <c r="C175" s="15">
        <v>538452</v>
      </c>
    </row>
    <row r="176" spans="1:3" ht="228" customHeight="1">
      <c r="A176" s="1" t="s">
        <v>182</v>
      </c>
      <c r="B176" s="14" t="s">
        <v>184</v>
      </c>
      <c r="C176" s="15">
        <v>6151393</v>
      </c>
    </row>
    <row r="177" spans="1:3" ht="25.5" customHeight="1">
      <c r="A177" s="1" t="s">
        <v>203</v>
      </c>
      <c r="B177" s="14" t="s">
        <v>149</v>
      </c>
      <c r="C177" s="15">
        <f>SUM(C178:C179)</f>
        <v>111107</v>
      </c>
    </row>
    <row r="178" spans="1:3" ht="84.75" customHeight="1">
      <c r="A178" s="1" t="s">
        <v>212</v>
      </c>
      <c r="B178" s="14" t="s">
        <v>211</v>
      </c>
      <c r="C178" s="15">
        <v>88117</v>
      </c>
    </row>
    <row r="179" spans="1:3" ht="54.75" customHeight="1">
      <c r="A179" s="1" t="s">
        <v>314</v>
      </c>
      <c r="B179" s="14" t="s">
        <v>315</v>
      </c>
      <c r="C179" s="15">
        <v>22990</v>
      </c>
    </row>
    <row r="180" spans="1:3" ht="53.25" customHeight="1">
      <c r="A180" s="1" t="s">
        <v>230</v>
      </c>
      <c r="B180" s="41" t="s">
        <v>231</v>
      </c>
      <c r="C180" s="15">
        <f>SUM(C181:C182)</f>
        <v>26706.97173</v>
      </c>
    </row>
    <row r="181" spans="1:3" ht="72" customHeight="1">
      <c r="A181" s="1" t="s">
        <v>345</v>
      </c>
      <c r="B181" s="14" t="s">
        <v>344</v>
      </c>
      <c r="C181" s="15">
        <v>26654.97173</v>
      </c>
    </row>
    <row r="182" spans="1:3" ht="71.25" customHeight="1">
      <c r="A182" s="1" t="s">
        <v>237</v>
      </c>
      <c r="B182" s="14" t="s">
        <v>238</v>
      </c>
      <c r="C182" s="15">
        <v>52</v>
      </c>
    </row>
    <row r="183" spans="1:3" ht="83.25" customHeight="1">
      <c r="A183" s="1" t="s">
        <v>335</v>
      </c>
      <c r="B183" s="14" t="s">
        <v>336</v>
      </c>
      <c r="C183" s="15">
        <f>C184</f>
        <v>14.80131</v>
      </c>
    </row>
    <row r="184" spans="1:3" ht="40.5" customHeight="1">
      <c r="A184" s="1" t="s">
        <v>337</v>
      </c>
      <c r="B184" s="14" t="s">
        <v>338</v>
      </c>
      <c r="C184" s="15">
        <v>14.80131</v>
      </c>
    </row>
    <row r="185" spans="1:3" ht="55.5" customHeight="1">
      <c r="A185" s="1" t="s">
        <v>339</v>
      </c>
      <c r="B185" s="14" t="s">
        <v>340</v>
      </c>
      <c r="C185" s="15">
        <f>SUM(C186:C187)</f>
        <v>-43704.61368</v>
      </c>
    </row>
    <row r="186" spans="1:3" ht="53.25" customHeight="1">
      <c r="A186" s="1" t="s">
        <v>341</v>
      </c>
      <c r="B186" s="14" t="s">
        <v>342</v>
      </c>
      <c r="C186" s="15">
        <v>-39625.13396</v>
      </c>
    </row>
    <row r="187" spans="1:3" ht="54" customHeight="1">
      <c r="A187" s="1" t="s">
        <v>343</v>
      </c>
      <c r="B187" s="14" t="s">
        <v>342</v>
      </c>
      <c r="C187" s="15">
        <v>-4079.47972</v>
      </c>
    </row>
    <row r="188" spans="1:3" ht="23.25" customHeight="1">
      <c r="A188" s="1"/>
      <c r="B188" s="42" t="s">
        <v>13</v>
      </c>
      <c r="C188" s="43">
        <f>C93+C19</f>
        <v>36547414.60741</v>
      </c>
    </row>
    <row r="189" spans="1:3" ht="22.5" customHeight="1">
      <c r="A189" s="44"/>
      <c r="B189" s="45"/>
      <c r="C189" s="46"/>
    </row>
    <row r="190" spans="1:3" s="47" customFormat="1" ht="21.75" customHeight="1">
      <c r="A190" s="52" t="s">
        <v>161</v>
      </c>
      <c r="B190" s="52"/>
      <c r="C190" s="52"/>
    </row>
    <row r="191" spans="1:3" s="47" customFormat="1" ht="22.5" customHeight="1">
      <c r="A191" s="52" t="s">
        <v>298</v>
      </c>
      <c r="B191" s="52"/>
      <c r="C191" s="52"/>
    </row>
    <row r="192" spans="1:3" ht="19.5" customHeight="1">
      <c r="A192" s="51"/>
      <c r="B192" s="51"/>
      <c r="C192" s="51"/>
    </row>
  </sheetData>
  <sheetProtection/>
  <mergeCells count="14">
    <mergeCell ref="A192:C192"/>
    <mergeCell ref="A190:C190"/>
    <mergeCell ref="A15:C15"/>
    <mergeCell ref="A191:C191"/>
    <mergeCell ref="B8:C8"/>
    <mergeCell ref="B9:C9"/>
    <mergeCell ref="B10:C10"/>
    <mergeCell ref="B11:C11"/>
    <mergeCell ref="B12:C12"/>
    <mergeCell ref="B1:C1"/>
    <mergeCell ref="B2:C2"/>
    <mergeCell ref="B3:C3"/>
    <mergeCell ref="B4:C4"/>
    <mergeCell ref="B5:C5"/>
  </mergeCells>
  <hyperlinks>
    <hyperlink ref="B101" r:id="rId1" display="consultantplus://offline/ref=5948FCC1EAA9EC899B0F03F9F744DC2C966F4497524516820C92F3C97B33B41DE8FD78D62DFA2C2CEFA29AAE8BC948C95B8C7F16A2E54EAED2qCM"/>
  </hyperlinks>
  <printOptions/>
  <pageMargins left="0.7874015748031497" right="0.3937007874015748" top="0.67" bottom="0.52" header="0.39" footer="0.31496062992125984"/>
  <pageSetup fitToHeight="24" fitToWidth="1" horizontalDpi="300" verticalDpi="300" orientation="portrait" paperSize="9" scale="85" r:id="rId2"/>
  <headerFooter differentFirst="1">
    <oddHeader>&amp;C&amp;P</oddHeader>
  </headerFooter>
  <rowBreaks count="4" manualBreakCount="4">
    <brk id="53" max="2" man="1"/>
    <brk id="161" max="5" man="1"/>
    <brk id="168" max="2" man="1"/>
    <brk id="17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2023-02-08T15:08:13Z</cp:lastPrinted>
  <dcterms:created xsi:type="dcterms:W3CDTF">2004-10-05T07:40:56Z</dcterms:created>
  <dcterms:modified xsi:type="dcterms:W3CDTF">2023-02-08T15:08:16Z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