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Прил. 1 (доп.план)" sheetId="1" r:id="rId1"/>
  </sheets>
  <definedNames>
    <definedName name="_xlnm._FilterDatabase" localSheetId="0" hidden="1">'Прил. 1 (доп.план)'!$A$12:$G$239</definedName>
    <definedName name="_xlnm.Print_Titles" localSheetId="0">'Прил. 1 (доп.план)'!$10:$12</definedName>
    <definedName name="_xlnm.Print_Area" localSheetId="0">'Прил. 1 (доп.план)'!$A$1:$G$244</definedName>
  </definedNames>
  <calcPr fullCalcOnLoad="1" iterate="1" iterateCount="100" iterateDelta="0.001"/>
</workbook>
</file>

<file path=xl/sharedStrings.xml><?xml version="1.0" encoding="utf-8"?>
<sst xmlns="http://schemas.openxmlformats.org/spreadsheetml/2006/main" count="465" uniqueCount="444">
  <si>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</si>
  <si>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</si>
  <si>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</si>
  <si>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</si>
  <si>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</si>
  <si>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</si>
  <si>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</si>
  <si>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</si>
  <si>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</si>
  <si>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</si>
  <si>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</si>
  <si>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</si>
  <si>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</si>
  <si>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</si>
  <si>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</si>
  <si>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</si>
  <si>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</si>
  <si>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</si>
  <si>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</si>
  <si>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</si>
  <si>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</si>
  <si>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</si>
  <si>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</si>
  <si>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</si>
  <si>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</si>
  <si>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</si>
  <si>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</si>
  <si>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</si>
  <si>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</si>
  <si>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</si>
  <si>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</si>
  <si>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</si>
  <si>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</si>
  <si>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</si>
  <si>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</si>
  <si>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</si>
  <si>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</si>
  <si>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</si>
  <si>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</si>
  <si>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</si>
  <si>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</si>
  <si>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</si>
  <si>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</si>
  <si>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</si>
  <si>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</si>
  <si>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</si>
  <si>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</si>
  <si>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</si>
  <si>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</si>
  <si>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</si>
  <si>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</si>
  <si>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</si>
  <si>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</si>
  <si>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</si>
  <si>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</si>
  <si>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</si>
  <si>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</si>
  <si>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</si>
  <si>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</si>
  <si>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</si>
  <si>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</si>
  <si>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</si>
  <si>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</si>
  <si>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</si>
  <si>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</si>
  <si>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</si>
  <si>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</si>
  <si>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</si>
  <si>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</si>
  <si>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</si>
  <si>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</si>
  <si>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</si>
  <si>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</si>
  <si>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</si>
  <si>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</si>
  <si>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</si>
  <si>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</si>
  <si>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</si>
  <si>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</si>
  <si>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</si>
  <si>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</si>
  <si>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</si>
  <si>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</si>
  <si>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</si>
  <si>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</si>
  <si>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</si>
  <si>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</si>
  <si>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</si>
  <si>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</si>
  <si>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</si>
  <si>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</si>
  <si>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</si>
  <si>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</si>
  <si>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</si>
  <si>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</si>
  <si>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</si>
  <si>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</si>
  <si>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</si>
  <si>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</si>
  <si>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</si>
  <si>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</si>
  <si>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</si>
  <si>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</si>
  <si>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</si>
  <si>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</si>
  <si>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</si>
  <si>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</si>
  <si>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</si>
  <si>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</si>
  <si>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</si>
  <si>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</si>
  <si>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</si>
  <si>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</si>
  <si>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</si>
  <si>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</si>
  <si>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</si>
  <si>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</si>
  <si>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</si>
  <si>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</si>
  <si>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</si>
  <si>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</si>
  <si>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</si>
  <si>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</si>
  <si>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</si>
  <si>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</si>
  <si>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</si>
  <si>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</si>
  <si>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</si>
  <si>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</si>
  <si>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</si>
  <si>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</si>
  <si>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</si>
  <si>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</si>
  <si>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</si>
  <si>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</si>
  <si>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</si>
  <si>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</si>
  <si>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</si>
  <si>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</si>
  <si>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</si>
  <si>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</si>
  <si>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</si>
  <si>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</si>
  <si>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</si>
  <si>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</si>
  <si>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</si>
  <si>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</si>
  <si>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</si>
  <si>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</si>
  <si>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</si>
  <si>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</si>
  <si>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</si>
  <si>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t>ПРОЧИЕ БЕЗВОЗМЕЗДНЫЕ ПОСТУПЛЕНИЯ</t>
  </si>
  <si>
    <t>182 1 08 03010 01 0000 110</t>
  </si>
  <si>
    <t>070 1 08 07150 01 0000 110</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</si>
  <si>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</si>
  <si>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</si>
  <si>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</si>
  <si>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</si>
  <si>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</si>
  <si>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</si>
  <si>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</si>
  <si>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</si>
  <si>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</si>
  <si>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</si>
  <si>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</si>
  <si>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</si>
  <si>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</si>
  <si>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</si>
  <si>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</si>
  <si>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</si>
  <si>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</si>
  <si>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</si>
  <si>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</si>
  <si>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</si>
  <si>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</si>
  <si>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</si>
  <si>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</si>
  <si>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</si>
  <si>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</si>
  <si>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</si>
  <si>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</si>
  <si>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</si>
  <si>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</si>
  <si>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</si>
  <si>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</si>
  <si>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</si>
  <si>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</si>
  <si>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</si>
  <si>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</si>
  <si>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</si>
  <si>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</si>
  <si>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</si>
  <si>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</si>
  <si>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</si>
  <si>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</si>
  <si>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</si>
  <si>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</si>
  <si>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</si>
  <si>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</si>
  <si>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</si>
  <si>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</si>
  <si>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</si>
  <si>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</si>
  <si>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</si>
  <si>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</si>
  <si>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</si>
  <si>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</si>
  <si>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</si>
  <si>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</si>
  <si>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</si>
  <si>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</si>
  <si>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</si>
  <si>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</si>
  <si>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</si>
  <si>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</si>
  <si>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</si>
  <si>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</si>
  <si>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</si>
  <si>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</si>
  <si>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</si>
  <si>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</si>
  <si>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</si>
  <si>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</si>
  <si>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</si>
  <si>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</si>
  <si>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</si>
  <si>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</si>
  <si>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070 2 02 25305 04 0000 150</t>
  </si>
  <si>
    <t>056 2 02 29999 04 0072 150</t>
  </si>
  <si>
    <t>056 2 02 29999 04 0073 150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</si>
  <si>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</si>
  <si>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</si>
  <si>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</si>
  <si>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</si>
  <si>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</si>
  <si>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</si>
  <si>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</si>
  <si>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</si>
  <si>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</si>
  <si>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</si>
  <si>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</si>
  <si>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</si>
  <si>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</si>
  <si>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</si>
  <si>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</si>
  <si>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</si>
  <si>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</si>
  <si>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</si>
  <si>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</si>
  <si>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</si>
  <si>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</si>
  <si>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</si>
  <si>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</si>
  <si>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</si>
  <si>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</si>
  <si>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</si>
  <si>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</si>
  <si>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</si>
  <si>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</si>
  <si>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</si>
  <si>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</si>
  <si>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</si>
  <si>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</si>
  <si>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</si>
  <si>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</si>
  <si>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070 2 02 29999 04 0077 150</t>
  </si>
  <si>
    <t>070 2 02 29999 04 0078 150</t>
  </si>
  <si>
    <t>070 2 02 49999 04 0005 150</t>
  </si>
  <si>
    <t>000 2 02 30022 04 0000 150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</si>
  <si>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</si>
  <si>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</si>
  <si>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</si>
  <si>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</si>
  <si>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</si>
  <si>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</si>
  <si>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</si>
  <si>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Субсидии бюджетам городских округов на реализацию мероприятий по модернизации школьных систем образования</t>
  </si>
  <si>
    <t>056 2 02 25750 04 0000 150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</si>
  <si>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</si>
  <si>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003 2 07 04050 04 0000 150</t>
  </si>
  <si>
    <t>Доходы бюджетов городских округов от возврата иными организациями остатков субсидий прошлых лет</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</si>
  <si>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</si>
  <si>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000 2 19 00000 00 0000 000</t>
  </si>
  <si>
    <t>070 2 02 49999 04 0006 150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</si>
  <si>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</si>
  <si>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Прочие субсидии бюджетам городских округов (на создание и ремонт пешеходных коммуникаций)</t>
  </si>
  <si>
    <t>050 2 02 29999 04 0081 150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</si>
  <si>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</si>
  <si>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051 2 07 04050 04 0000 150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</si>
  <si>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</si>
  <si>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070 2 02 49999 04 0008 150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</si>
  <si>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</si>
  <si>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Прочие субсидии бюджетам городских округов (на устройство систем наружного освещения в рамках реализации проекта "Светлый город")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</si>
  <si>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</si>
  <si>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080 1 11 07014 04 0000 120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</si>
  <si>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</si>
  <si>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 xml:space="preserve">080 1 11 09044 04 0005 120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</si>
  <si>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</si>
  <si>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</si>
  <si>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Прочие доходы от оказания платных услуг (работ) получателями средств бюджетов городских округов</t>
  </si>
  <si>
    <t>834 1 13 01 994 04 0000 130</t>
  </si>
  <si>
    <t>Доходы, поступающие в порядке возмещения расходов, понесенных в связи с эксплуатацией имущества городских округов</t>
  </si>
  <si>
    <t>056 1 13 02064 04 0000 130</t>
  </si>
  <si>
    <t>Прочие доходы от компенсации затрат бюджетов городских округов (дебиторская задолженность прошлых лет)</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</si>
  <si>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</si>
  <si>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Прочие доходы от компенсации затрат бюджетов городских округов (прочие доходы)</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</si>
  <si>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</si>
  <si>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</si>
  <si>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Прочие неналоговые доходы бюджетов городских округов (плата за право заключения муниципального контракта)</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</si>
  <si>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</si>
  <si>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Прочие неналоговые доходы бюджетов городских округов (прочие доходы)</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</si>
  <si>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</si>
  <si>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</si>
  <si>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056 2 02 29999 04 0082 150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</si>
  <si>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</si>
  <si>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070 2 02 25232 04 0000 150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</si>
  <si>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</si>
  <si>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070 2 02 29999 04 0083 150</t>
  </si>
  <si>
    <t>Прочие субсидии бюджетам городских округов (на обустройство велосипедной инфраструктуры на территории Московской области)</t>
  </si>
  <si>
    <t>050 2 02 29999 04 0084 150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</si>
  <si>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</si>
  <si>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</si>
  <si>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</si>
  <si>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050 2 02 49999 04 0009 150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</si>
  <si>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</si>
  <si>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</si>
  <si>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003 2 03 04 099 04 0002 150</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</si>
  <si>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</si>
  <si>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</si>
  <si>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Доходы от продажи квартир, находящихся в собственности городских округов</t>
  </si>
  <si>
    <t>Прочие субсидии бюджетам городских округов (на реализацию проектов граждан, сформированных в рамках практик инициативного бюджетирования)</t>
  </si>
  <si>
    <t>003 2 02 29999 04 0053 150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</si>
  <si>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</si>
  <si>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051 2 02 49999 04 0010 150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</si>
  <si>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</si>
  <si>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</si>
  <si>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056 2 02 49999 04 0011 150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</si>
  <si>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</si>
  <si>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050 2 02 49999 04 0012 150</t>
  </si>
  <si>
    <t>056 2 02 45179 04 0000 150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</si>
  <si>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</si>
  <si>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</si>
  <si>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</si>
  <si>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070 2 02 49999 04 0013 150</t>
  </si>
  <si>
    <t>056 2 02 49999 04 0014 150</t>
  </si>
  <si>
    <t>Прочие дотации бюджетам городских округов на поощрение муниципальных управленческих команд</t>
  </si>
  <si>
    <t>003 2 02 19999 04 0001 150</t>
  </si>
  <si>
    <t>000 2 02 10000 00 0000 150</t>
  </si>
  <si>
    <t>Дотации бюджетам бюджетной системы Российской Федерации</t>
  </si>
  <si>
    <t>Прочие дотации бюджетам городских округов</t>
  </si>
  <si>
    <t>050 2 03 04 099 04 0002 150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</si>
  <si>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</si>
  <si>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</si>
  <si>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003 2 02 19999 04 0002 150</t>
  </si>
  <si>
    <t>080 1 11 05034 04 0000 120</t>
  </si>
  <si>
    <t>000 1 11 07000 00 0000 120</t>
  </si>
  <si>
    <t>Платежи от государственных и муниципальных унитарных предприятий</t>
  </si>
  <si>
    <t xml:space="preserve">003 1 13 02994 04 0001 130 </t>
  </si>
  <si>
    <t xml:space="preserve">056 1 13 02994 04 0001 130 </t>
  </si>
  <si>
    <t xml:space="preserve">070 1 13 02994 04 0001 130 </t>
  </si>
  <si>
    <t xml:space="preserve">050 1 13 02994 04 0003 130 </t>
  </si>
  <si>
    <t xml:space="preserve">056 1 13 02994 04 0003 130 </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</si>
  <si>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</si>
  <si>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</si>
  <si>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070 1 13 02994 04 0006 130</t>
  </si>
  <si>
    <t xml:space="preserve">070 1 13 02994 04 0020 130 </t>
  </si>
  <si>
    <t>080 1 14 01040 04 0000 410</t>
  </si>
  <si>
    <t xml:space="preserve">070 1 14 02042 04 0000 410   </t>
  </si>
  <si>
    <t xml:space="preserve">080 1 14 06024 04 0000 430 </t>
  </si>
  <si>
    <t>080 1 14 06324 04 0000 430</t>
  </si>
  <si>
    <t xml:space="preserve">070 1 17 05040 04 0003 180 </t>
  </si>
  <si>
    <t xml:space="preserve">080 1 17 05040 04 0005 180 </t>
  </si>
  <si>
    <t xml:space="preserve">070 1 17 05040 04 0020 180 </t>
  </si>
  <si>
    <t>003 2 02 19999 04 0000 150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</si>
  <si>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</si>
  <si>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070 2 02 29999 04 0003 150</t>
  </si>
  <si>
    <t>Прочие субсидии бюджетам городских округов (на ямочный ремонт асфальтового покрытия  дворовых территорий)</t>
  </si>
  <si>
    <t>070 2 02 29999 04 0005 150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</si>
  <si>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</si>
  <si>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</si>
  <si>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</si>
  <si>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</si>
  <si>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070 2 02 29999 04 0065 150</t>
  </si>
  <si>
    <t>050 2 02 29999 04 0074 150</t>
  </si>
  <si>
    <t>050 202 49999 04 0007 150</t>
  </si>
  <si>
    <t>056 202 49999 04 0007 150</t>
  </si>
  <si>
    <t>000 2 03 00000 00 0000 000</t>
  </si>
  <si>
    <t>БЕЗВОЗМЕЗДНЫЕ ПОСТУПЛЕНИЯ ОТ ГОСУДАРСТВЕННЫХ (МУНИЦИПАЛЬНЫХ) ОРГАНИЗАЦИЙ</t>
  </si>
  <si>
    <t>056 2 03 04099 04 0001 150</t>
  </si>
  <si>
    <t>070 2 03 04099 04 0001 150</t>
  </si>
  <si>
    <t>000 2 18 00000 00 0000 000</t>
  </si>
  <si>
    <t>050 2 18 04010 04 0000 150</t>
  </si>
  <si>
    <t>056 2 18 04010 04 0000 150</t>
  </si>
  <si>
    <t>056 2 18 04020 04 0000 150</t>
  </si>
  <si>
    <t>056 2 18 04030 04 0000 150</t>
  </si>
  <si>
    <t>070 2 18 04030 04 0000 150</t>
  </si>
  <si>
    <t>056 2 19 35303 04 0000 150</t>
  </si>
  <si>
    <t>003 2 19 60010 04 0000 150</t>
  </si>
  <si>
    <t>056 2 19 60010 04 0000 150</t>
  </si>
  <si>
    <t>070 2 19 60010 04 0000 150</t>
  </si>
  <si>
    <t xml:space="preserve">Приложение 1 </t>
  </si>
  <si>
    <t xml:space="preserve">Одинцовского городского округа </t>
  </si>
  <si>
    <t>Московсковской области</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</si>
  <si>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1"/>
        <color indexed="8"/>
        <rFont val="Times New Roman"/>
        <family val="1"/>
      </rPr>
      <t xml:space="preserve">социального найма жилого помещения </t>
    </r>
    <r>
      <rPr>
        <sz val="11"/>
        <rFont val="Times New Roman"/>
        <family val="1"/>
      </rPr>
      <t>муниципального жилого фонда)</t>
    </r>
  </si>
  <si>
    <r>
      <t>056 2 02 29999 04 0056</t>
    </r>
    <r>
      <rPr>
        <b/>
        <sz val="11"/>
        <rFont val="Times New Roman"/>
        <family val="1"/>
      </rPr>
      <t xml:space="preserve"> </t>
    </r>
    <r>
      <rPr>
        <sz val="11"/>
        <rFont val="Times New Roman"/>
        <family val="1"/>
      </rPr>
      <t>150</t>
    </r>
  </si>
  <si>
    <r>
      <t>070 2 02 29999 04 0062</t>
    </r>
    <r>
      <rPr>
        <b/>
        <sz val="11"/>
        <rFont val="Times New Roman"/>
        <family val="1"/>
      </rPr>
      <t xml:space="preserve"> </t>
    </r>
    <r>
      <rPr>
        <sz val="11"/>
        <rFont val="Times New Roman"/>
        <family val="1"/>
      </rPr>
      <t>150</t>
    </r>
  </si>
  <si>
    <r>
      <t>056 2 02 29999 04 0067</t>
    </r>
    <r>
      <rPr>
        <b/>
        <sz val="11"/>
        <rFont val="Times New Roman"/>
        <family val="1"/>
      </rPr>
      <t xml:space="preserve"> </t>
    </r>
    <r>
      <rPr>
        <sz val="11"/>
        <rFont val="Times New Roman"/>
        <family val="1"/>
      </rPr>
      <t>150</t>
    </r>
  </si>
  <si>
    <r>
      <t>070 2 02 29999 04 0069</t>
    </r>
    <r>
      <rPr>
        <b/>
        <sz val="11"/>
        <rFont val="Times New Roman"/>
        <family val="1"/>
      </rPr>
      <t xml:space="preserve"> </t>
    </r>
    <r>
      <rPr>
        <sz val="11"/>
        <rFont val="Times New Roman"/>
        <family val="1"/>
      </rPr>
      <t>150</t>
    </r>
  </si>
  <si>
    <r>
      <t>070 2 02 29999 04 5001</t>
    </r>
    <r>
      <rPr>
        <b/>
        <sz val="11"/>
        <rFont val="Times New Roman"/>
        <family val="1"/>
      </rPr>
      <t xml:space="preserve"> </t>
    </r>
    <r>
      <rPr>
        <sz val="11"/>
        <rFont val="Times New Roman"/>
        <family val="1"/>
      </rPr>
      <t>150</t>
    </r>
  </si>
  <si>
    <r>
      <t>070 2 02 29999 04 5003</t>
    </r>
    <r>
      <rPr>
        <b/>
        <sz val="11"/>
        <rFont val="Times New Roman"/>
        <family val="1"/>
      </rPr>
      <t xml:space="preserve"> </t>
    </r>
    <r>
      <rPr>
        <sz val="11"/>
        <rFont val="Times New Roman"/>
        <family val="1"/>
      </rPr>
      <t>150</t>
    </r>
  </si>
  <si>
    <r>
      <t>070 2 02 29999 04 6632</t>
    </r>
    <r>
      <rPr>
        <b/>
        <sz val="11"/>
        <rFont val="Times New Roman"/>
        <family val="1"/>
      </rPr>
      <t xml:space="preserve"> </t>
    </r>
    <r>
      <rPr>
        <sz val="11"/>
        <rFont val="Times New Roman"/>
        <family val="1"/>
      </rPr>
      <t>150</t>
    </r>
  </si>
  <si>
    <t>Прочие дотации бюджетам городских округов (премия Губернатора Московской области "Прорыв года")</t>
  </si>
  <si>
    <t>856 1 11 05326 04 0000 120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</si>
  <si>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</si>
  <si>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056 1 17 05040 04 0002 180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</si>
  <si>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</si>
  <si>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 xml:space="preserve">056 1 17 05040 04 0020 180 </t>
  </si>
  <si>
    <t>Невыясненные поступления, зачисляемые в бюджеты городских округов</t>
  </si>
  <si>
    <t>000 1 17 01040 04 0000 180</t>
  </si>
  <si>
    <t>003 1 17 01040 04 0000 180</t>
  </si>
  <si>
    <t>070 1 17 01040 04 0000 180</t>
  </si>
  <si>
    <t>080 1 17 01040 04 0000 180</t>
  </si>
  <si>
    <t>051 1 13 02994 04 0003 130</t>
  </si>
  <si>
    <t>056 1 13 02994 04 0020 130</t>
  </si>
  <si>
    <t>182 1 05 02000 02 0000 110</t>
  </si>
  <si>
    <t>Единый налог на вмененный доход для отдельных видов деятельности</t>
  </si>
  <si>
    <t>182 1 05 03000 01 0000 110</t>
  </si>
  <si>
    <t>Единый сельскохозяйственный налог</t>
  </si>
  <si>
    <t>000 1 09 00 000 00 0000 000</t>
  </si>
  <si>
    <t>ЗАДОЛЖЕННОСТЬ И ПЕРЕРАСЧЕТЫ ПО ОТМЕНЕННЫМ НАЛОГАМ, СБОРАМ И ИНЫМ ОБЯЗАТЕЛЬНЫМ ПЛАТЕЖАМ</t>
  </si>
  <si>
    <t>% выполне-ния</t>
  </si>
  <si>
    <t>Доходы бюджета Одинцовского городского округа за 2022 год</t>
  </si>
  <si>
    <t>План                       2022 года               (тыс. руб.)</t>
  </si>
  <si>
    <t>Исполнено          (тыс. руб.)</t>
  </si>
  <si>
    <t>Дополнительный план                                                                  на 2022 год                          (тыс. руб.)</t>
  </si>
  <si>
    <t>Уточненный план 2022 года                                  (тыс. руб.)</t>
  </si>
  <si>
    <t>051 1 14 02 048 04 0000 410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</si>
  <si>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</si>
  <si>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 xml:space="preserve">к решению Совета депутатов </t>
  </si>
  <si>
    <t>от 07.04.2023 № 1/46</t>
  </si>
  <si>
    <t>И.о. заместителя Главы Администрации -</t>
  </si>
  <si>
    <t xml:space="preserve">начальника Финансово-казначейского управления                                                                Л.В.Тарасова                                    </t>
  </si>
  <si>
    <t>А.И. Бендо</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</si>
</sst>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000"/>
    <numFmt numFmtId="189" formatCode="0000000000.00"/>
    <numFmt numFmtId="190" formatCode="0,000.00000"/>
    <numFmt numFmtId="191" formatCode="0,000,000.00000"/>
    <numFmt numFmtId="192" formatCode="0.00000"/>
    <numFmt numFmtId="193" formatCode="0.00000,"/>
    <numFmt numFmtId="194" formatCode="00,000.00000,"/>
    <numFmt numFmtId="195" formatCode="[&gt;=0.005]#,##0.00000,;[Red][&lt;=-0.005]\-#,##0.00000,;#,##0.00000,"/>
    <numFmt numFmtId="196" formatCode="000000"/>
    <numFmt numFmtId="197" formatCode="#,##0.000000"/>
    <numFmt numFmtId="198" formatCode="#,##0.0000000"/>
    <numFmt numFmtId="199" formatCode="#,##0.00000000"/>
    <numFmt numFmtId="200" formatCode="#,##0.000000000"/>
    <numFmt numFmtId="201" formatCode="#,##0.0000000000"/>
    <numFmt numFmtId="202" formatCode="[$-FC19]d\ mmmm\ yyyy\ &quot;г.&quot;"/>
    <numFmt numFmtId="203" formatCode="#,##0.00;[Red]\-#,##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sz val="11"/>
      <name val="Calibri"/>
      <family val="2"/>
    </font>
    <font>
      <b/>
      <sz val="12"/>
      <name val="Times New Roman Cyr"/>
      <family val="1"/>
    </font>
    <font>
      <b/>
      <sz val="12"/>
      <name val="Times New Roman"/>
      <family val="1"/>
    </font>
    <font>
      <b/>
      <sz val="11"/>
      <name val="Times New Roman"/>
      <family val="1"/>
    </font>
    <font>
      <sz val="11"/>
      <name val="Times New Roman"/>
      <family val="1"/>
    </font>
    <font>
      <sz val="11"/>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name val="Segoe UI"/>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0" fillId="0" borderId="0">
      <alignment/>
      <protection/>
    </xf>
    <xf numFmtId="0" fontId="5"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0" fillId="0" borderId="0" xfId="0" applyFont="1" applyFill="1" applyAlignment="1">
      <alignment/>
    </xf>
    <xf numFmtId="0" fontId="9" fillId="0" borderId="10" xfId="0" applyFont="1" applyFill="1" applyBorder="1" applyAlignment="1">
      <alignment horizontal="center" vertical="center" wrapText="1"/>
    </xf>
    <xf numFmtId="184" fontId="8" fillId="0" borderId="10" xfId="0" applyNumberFormat="1" applyFont="1" applyFill="1" applyBorder="1" applyAlignment="1">
      <alignment vertical="center"/>
    </xf>
    <xf numFmtId="184" fontId="9" fillId="0" borderId="10" xfId="0" applyNumberFormat="1" applyFont="1" applyFill="1" applyBorder="1" applyAlignment="1">
      <alignment vertical="center"/>
    </xf>
    <xf numFmtId="184" fontId="9" fillId="0" borderId="10" xfId="0" applyNumberFormat="1" applyFont="1" applyFill="1" applyBorder="1" applyAlignment="1">
      <alignment horizontal="right" vertical="center" wrapText="1"/>
    </xf>
    <xf numFmtId="184" fontId="9" fillId="0" borderId="10" xfId="0" applyNumberFormat="1" applyFont="1" applyFill="1" applyBorder="1" applyAlignment="1">
      <alignment horizontal="right" vertical="center"/>
    </xf>
    <xf numFmtId="184" fontId="9" fillId="0" borderId="10" xfId="53" applyNumberFormat="1" applyFont="1" applyFill="1" applyBorder="1" applyAlignment="1">
      <alignment vertical="center"/>
      <protection/>
    </xf>
    <xf numFmtId="184" fontId="9" fillId="0" borderId="11" xfId="0" applyNumberFormat="1" applyFont="1" applyFill="1" applyBorder="1" applyAlignment="1">
      <alignment vertical="center"/>
    </xf>
    <xf numFmtId="184" fontId="48" fillId="0" borderId="10" xfId="0" applyNumberFormat="1" applyFont="1" applyFill="1" applyBorder="1" applyAlignment="1">
      <alignment vertical="center"/>
    </xf>
    <xf numFmtId="184" fontId="8" fillId="0" borderId="10" xfId="0" applyNumberFormat="1" applyFont="1" applyFill="1" applyBorder="1" applyAlignment="1">
      <alignment horizontal="right" vertical="center"/>
    </xf>
    <xf numFmtId="184" fontId="9" fillId="0" borderId="10" xfId="0" applyNumberFormat="1" applyFont="1" applyFill="1" applyBorder="1" applyAlignment="1">
      <alignment vertical="center"/>
    </xf>
    <xf numFmtId="184" fontId="8" fillId="0" borderId="10" xfId="0" applyNumberFormat="1" applyFont="1" applyFill="1" applyBorder="1" applyAlignment="1">
      <alignment vertical="center"/>
    </xf>
    <xf numFmtId="0" fontId="9" fillId="0" borderId="0" xfId="0" applyFont="1" applyFill="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justify" vertical="center" wrapText="1"/>
    </xf>
    <xf numFmtId="184"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72" fontId="7" fillId="0" borderId="10" xfId="0" applyNumberFormat="1" applyFont="1" applyFill="1" applyBorder="1" applyAlignment="1">
      <alignment vertical="center"/>
    </xf>
    <xf numFmtId="0" fontId="9" fillId="0" borderId="10" xfId="0" applyFont="1" applyFill="1" applyBorder="1" applyAlignment="1">
      <alignment horizontal="justify" vertical="center" wrapText="1"/>
    </xf>
    <xf numFmtId="172" fontId="0" fillId="0" borderId="10" xfId="0" applyNumberFormat="1" applyFont="1" applyFill="1" applyBorder="1" applyAlignment="1">
      <alignment vertical="center"/>
    </xf>
    <xf numFmtId="0" fontId="9" fillId="0" borderId="10" xfId="0" applyFont="1" applyFill="1" applyBorder="1" applyAlignment="1">
      <alignment horizontal="center" vertical="center"/>
    </xf>
    <xf numFmtId="1" fontId="9" fillId="0" borderId="10" xfId="53" applyNumberFormat="1" applyFont="1" applyFill="1" applyBorder="1" applyAlignment="1">
      <alignment horizontal="center" vertical="center" wrapText="1"/>
      <protection/>
    </xf>
    <xf numFmtId="1" fontId="9" fillId="0" borderId="10" xfId="53" applyNumberFormat="1" applyFont="1" applyFill="1" applyBorder="1" applyAlignment="1">
      <alignment horizontal="justify" vertical="center" wrapText="1"/>
      <protection/>
    </xf>
    <xf numFmtId="0" fontId="9" fillId="0" borderId="10"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justify" vertical="center" wrapText="1"/>
      <protection hidden="1"/>
    </xf>
    <xf numFmtId="0" fontId="9" fillId="0" borderId="10" xfId="57" applyFont="1" applyFill="1" applyBorder="1" applyAlignment="1">
      <alignment horizontal="center" vertical="center" wrapText="1"/>
      <protection/>
    </xf>
    <xf numFmtId="0" fontId="9" fillId="0" borderId="10" xfId="57" applyFont="1" applyFill="1" applyBorder="1" applyAlignment="1">
      <alignment horizontal="justify" vertical="center" wrapText="1"/>
      <protection/>
    </xf>
    <xf numFmtId="0" fontId="9" fillId="0" borderId="11" xfId="57" applyFont="1" applyFill="1" applyBorder="1" applyAlignment="1">
      <alignment horizontal="center" vertical="center" wrapText="1"/>
      <protection/>
    </xf>
    <xf numFmtId="0" fontId="9" fillId="0" borderId="11" xfId="57" applyFont="1" applyFill="1" applyBorder="1" applyAlignment="1">
      <alignment horizontal="justify" vertical="center" wrapText="1"/>
      <protection/>
    </xf>
    <xf numFmtId="0" fontId="9" fillId="0" borderId="11"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0" xfId="53" applyFont="1" applyFill="1" applyBorder="1" applyAlignment="1">
      <alignment horizontal="center" vertical="center"/>
      <protection/>
    </xf>
    <xf numFmtId="0" fontId="9" fillId="0" borderId="10" xfId="53" applyFont="1" applyFill="1" applyBorder="1" applyAlignment="1">
      <alignment horizontal="justify"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justify" vertical="center" wrapText="1"/>
    </xf>
    <xf numFmtId="0" fontId="8" fillId="0" borderId="10" xfId="0" applyFont="1" applyFill="1" applyBorder="1" applyAlignment="1">
      <alignment horizontal="left" vertical="center" wrapText="1"/>
    </xf>
    <xf numFmtId="172" fontId="7" fillId="0" borderId="12" xfId="0" applyNumberFormat="1" applyFont="1" applyFill="1" applyBorder="1" applyAlignment="1">
      <alignment vertical="center"/>
    </xf>
    <xf numFmtId="0" fontId="0" fillId="0" borderId="0" xfId="0" applyFont="1" applyFill="1" applyAlignment="1">
      <alignment horizontal="center" vertical="center"/>
    </xf>
    <xf numFmtId="177" fontId="3" fillId="0" borderId="13"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left" wrapText="1"/>
    </xf>
    <xf numFmtId="0" fontId="0" fillId="0" borderId="0" xfId="0" applyFont="1" applyFill="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44"/>
  <sheetViews>
    <sheetView tabSelected="1" zoomScale="91" zoomScaleNormal="91" zoomScaleSheetLayoutView="70" workbookViewId="0" topLeftCell="A229">
      <selection activeCell="A237" sqref="A237"/>
    </sheetView>
  </sheetViews>
  <sheetFormatPr defaultColWidth="9.00390625" defaultRowHeight="15.75"/>
  <cols>
    <col min="1" max="1" width="23.375" style="1" customWidth="1"/>
    <col min="2" max="2" width="49.00390625" style="6" customWidth="1"/>
    <col min="3" max="3" width="14.625" style="3" customWidth="1"/>
    <col min="4" max="4" width="12.50390625" style="3" customWidth="1"/>
    <col min="5" max="5" width="14.50390625" style="3" customWidth="1"/>
    <col min="6" max="6" width="14.50390625" style="8" customWidth="1"/>
    <col min="7" max="7" width="7.125" style="8" customWidth="1"/>
    <col min="8" max="16384" width="9.00390625" style="3" customWidth="1"/>
  </cols>
  <sheetData>
    <row r="1" spans="4:5" ht="15.75" customHeight="1">
      <c r="D1" s="21" t="s">
        <v>401</v>
      </c>
      <c r="E1" s="9"/>
    </row>
    <row r="2" spans="4:5" ht="15.75" customHeight="1">
      <c r="D2" s="21" t="s">
        <v>439</v>
      </c>
      <c r="E2" s="9"/>
    </row>
    <row r="3" spans="4:5" ht="15.75" customHeight="1">
      <c r="D3" s="21" t="s">
        <v>402</v>
      </c>
      <c r="E3" s="9"/>
    </row>
    <row r="4" spans="4:5" ht="15.75" customHeight="1">
      <c r="D4" s="21" t="s">
        <v>403</v>
      </c>
      <c r="E4" s="9"/>
    </row>
    <row r="5" spans="4:5" ht="15.75" customHeight="1">
      <c r="D5" s="21" t="s">
        <v>440</v>
      </c>
      <c r="E5" s="9"/>
    </row>
    <row r="8" spans="1:7" ht="35.25" customHeight="1">
      <c r="A8" s="51" t="s">
        <v>432</v>
      </c>
      <c r="B8" s="51"/>
      <c r="C8" s="51"/>
      <c r="D8" s="51"/>
      <c r="E8" s="51"/>
      <c r="F8" s="51"/>
      <c r="G8" s="51"/>
    </row>
    <row r="9" spans="1:2" ht="12.75" customHeight="1">
      <c r="A9" s="2"/>
      <c r="B9" s="2"/>
    </row>
    <row r="10" spans="1:7" ht="12.75" customHeight="1">
      <c r="A10" s="52" t="s">
        <v>20</v>
      </c>
      <c r="B10" s="52" t="s">
        <v>7</v>
      </c>
      <c r="C10" s="49" t="s">
        <v>433</v>
      </c>
      <c r="D10" s="49" t="s">
        <v>435</v>
      </c>
      <c r="E10" s="49" t="s">
        <v>436</v>
      </c>
      <c r="F10" s="49" t="s">
        <v>434</v>
      </c>
      <c r="G10" s="49" t="s">
        <v>431</v>
      </c>
    </row>
    <row r="11" spans="1:7" ht="67.5" customHeight="1">
      <c r="A11" s="53"/>
      <c r="B11" s="53"/>
      <c r="C11" s="50"/>
      <c r="D11" s="50"/>
      <c r="E11" s="50"/>
      <c r="F11" s="50"/>
      <c r="G11" s="50"/>
    </row>
    <row r="12" spans="1:7" ht="15">
      <c r="A12" s="10">
        <v>1</v>
      </c>
      <c r="B12" s="10">
        <v>2</v>
      </c>
      <c r="C12" s="10">
        <v>3</v>
      </c>
      <c r="D12" s="10">
        <v>4</v>
      </c>
      <c r="E12" s="10">
        <v>5</v>
      </c>
      <c r="F12" s="10">
        <v>6</v>
      </c>
      <c r="G12" s="10">
        <v>7</v>
      </c>
    </row>
    <row r="13" spans="1:7" ht="15.75" customHeight="1">
      <c r="A13" s="26" t="s">
        <v>4</v>
      </c>
      <c r="B13" s="27" t="s">
        <v>25</v>
      </c>
      <c r="C13" s="11">
        <f>C14+C36</f>
        <v>16805582</v>
      </c>
      <c r="D13" s="11">
        <f>D14+D36</f>
        <v>0</v>
      </c>
      <c r="E13" s="11">
        <f>C13+D13</f>
        <v>16805582</v>
      </c>
      <c r="F13" s="11">
        <f>F14+F36</f>
        <v>16965858.43074</v>
      </c>
      <c r="G13" s="28">
        <f>ROUND(F13/E13*100,1)</f>
        <v>101</v>
      </c>
    </row>
    <row r="14" spans="1:7" ht="14.25" customHeight="1">
      <c r="A14" s="10"/>
      <c r="B14" s="27" t="s">
        <v>0</v>
      </c>
      <c r="C14" s="11">
        <f>C15+C17+C22+C32+C27</f>
        <v>14369624</v>
      </c>
      <c r="D14" s="11">
        <f>D15+D17+D22+D32+D27</f>
        <v>0</v>
      </c>
      <c r="E14" s="11">
        <f aca="true" t="shared" si="0" ref="E14:E83">C14+D14</f>
        <v>14369624</v>
      </c>
      <c r="F14" s="11">
        <f>F15+F17+F22+F32+F27+F35</f>
        <v>14463135.148289999</v>
      </c>
      <c r="G14" s="28">
        <f aca="true" t="shared" si="1" ref="G14:G77">ROUND(F14/E14*100,1)</f>
        <v>100.7</v>
      </c>
    </row>
    <row r="15" spans="1:7" ht="19.5" customHeight="1">
      <c r="A15" s="10" t="s">
        <v>37</v>
      </c>
      <c r="B15" s="29" t="s">
        <v>27</v>
      </c>
      <c r="C15" s="12">
        <f>C16</f>
        <v>6404055</v>
      </c>
      <c r="D15" s="12">
        <f>D16</f>
        <v>0</v>
      </c>
      <c r="E15" s="19">
        <f t="shared" si="0"/>
        <v>6404055</v>
      </c>
      <c r="F15" s="12">
        <f>F16</f>
        <v>6349523.36951</v>
      </c>
      <c r="G15" s="30">
        <f t="shared" si="1"/>
        <v>99.1</v>
      </c>
    </row>
    <row r="16" spans="1:7" ht="23.25" customHeight="1">
      <c r="A16" s="10" t="s">
        <v>35</v>
      </c>
      <c r="B16" s="29" t="s">
        <v>30</v>
      </c>
      <c r="C16" s="13">
        <v>6404055</v>
      </c>
      <c r="D16" s="13"/>
      <c r="E16" s="19">
        <f t="shared" si="0"/>
        <v>6404055</v>
      </c>
      <c r="F16" s="13">
        <v>6349523.36951</v>
      </c>
      <c r="G16" s="30">
        <f t="shared" si="1"/>
        <v>99.1</v>
      </c>
    </row>
    <row r="17" spans="1:7" ht="47.25" customHeight="1">
      <c r="A17" s="10" t="s">
        <v>38</v>
      </c>
      <c r="B17" s="29" t="s">
        <v>31</v>
      </c>
      <c r="C17" s="14">
        <f>SUM(C18:C21)</f>
        <v>65322</v>
      </c>
      <c r="D17" s="14">
        <f>SUM(D18:D21)</f>
        <v>0</v>
      </c>
      <c r="E17" s="19">
        <f t="shared" si="0"/>
        <v>65322</v>
      </c>
      <c r="F17" s="14">
        <f>SUM(F18:F21)</f>
        <v>70819.16333</v>
      </c>
      <c r="G17" s="30">
        <f t="shared" si="1"/>
        <v>108.4</v>
      </c>
    </row>
    <row r="18" spans="1:7" ht="123.75" customHeight="1">
      <c r="A18" s="10" t="s">
        <v>44</v>
      </c>
      <c r="B18" s="29" t="s">
        <v>147</v>
      </c>
      <c r="C18" s="13">
        <v>32606</v>
      </c>
      <c r="D18" s="13"/>
      <c r="E18" s="19">
        <f t="shared" si="0"/>
        <v>32606</v>
      </c>
      <c r="F18" s="13">
        <v>35502.14513</v>
      </c>
      <c r="G18" s="30">
        <f t="shared" si="1"/>
        <v>108.9</v>
      </c>
    </row>
    <row r="19" spans="1:7" ht="135">
      <c r="A19" s="10" t="s">
        <v>45</v>
      </c>
      <c r="B19" s="29" t="s">
        <v>148</v>
      </c>
      <c r="C19" s="13">
        <v>178</v>
      </c>
      <c r="D19" s="13"/>
      <c r="E19" s="19">
        <f t="shared" si="0"/>
        <v>178</v>
      </c>
      <c r="F19" s="13">
        <v>191.76668</v>
      </c>
      <c r="G19" s="30">
        <f t="shared" si="1"/>
        <v>107.7</v>
      </c>
    </row>
    <row r="20" spans="1:7" ht="120">
      <c r="A20" s="10" t="s">
        <v>46</v>
      </c>
      <c r="B20" s="29" t="s">
        <v>149</v>
      </c>
      <c r="C20" s="13">
        <v>36289</v>
      </c>
      <c r="D20" s="13"/>
      <c r="E20" s="19">
        <f t="shared" si="0"/>
        <v>36289</v>
      </c>
      <c r="F20" s="13">
        <v>39198.37768</v>
      </c>
      <c r="G20" s="30">
        <f t="shared" si="1"/>
        <v>108</v>
      </c>
    </row>
    <row r="21" spans="1:7" ht="120">
      <c r="A21" s="10" t="s">
        <v>47</v>
      </c>
      <c r="B21" s="29" t="s">
        <v>150</v>
      </c>
      <c r="C21" s="13">
        <v>-3751</v>
      </c>
      <c r="D21" s="13"/>
      <c r="E21" s="19">
        <f t="shared" si="0"/>
        <v>-3751</v>
      </c>
      <c r="F21" s="13">
        <v>-4073.12616</v>
      </c>
      <c r="G21" s="30">
        <f t="shared" si="1"/>
        <v>108.6</v>
      </c>
    </row>
    <row r="22" spans="1:7" ht="15.75">
      <c r="A22" s="10" t="s">
        <v>39</v>
      </c>
      <c r="B22" s="29" t="s">
        <v>6</v>
      </c>
      <c r="C22" s="12">
        <f>SUM(C23:C26)</f>
        <v>2854738</v>
      </c>
      <c r="D22" s="12">
        <f>SUM(D23:D26)</f>
        <v>0</v>
      </c>
      <c r="E22" s="19">
        <f t="shared" si="0"/>
        <v>2854738</v>
      </c>
      <c r="F22" s="12">
        <f>SUM(F23:F26)</f>
        <v>2877768.46769</v>
      </c>
      <c r="G22" s="30">
        <f t="shared" si="1"/>
        <v>100.8</v>
      </c>
    </row>
    <row r="23" spans="1:7" ht="30">
      <c r="A23" s="10" t="s">
        <v>36</v>
      </c>
      <c r="B23" s="29" t="s">
        <v>28</v>
      </c>
      <c r="C23" s="12">
        <v>2591848</v>
      </c>
      <c r="D23" s="12"/>
      <c r="E23" s="19">
        <f t="shared" si="0"/>
        <v>2591848</v>
      </c>
      <c r="F23" s="12">
        <v>2618294.41455</v>
      </c>
      <c r="G23" s="30">
        <f t="shared" si="1"/>
        <v>101</v>
      </c>
    </row>
    <row r="24" spans="1:7" ht="30">
      <c r="A24" s="10" t="s">
        <v>425</v>
      </c>
      <c r="B24" s="29" t="s">
        <v>426</v>
      </c>
      <c r="C24" s="12">
        <v>0</v>
      </c>
      <c r="D24" s="12"/>
      <c r="E24" s="19">
        <f t="shared" si="0"/>
        <v>0</v>
      </c>
      <c r="F24" s="12">
        <v>-1014.85759</v>
      </c>
      <c r="G24" s="30">
        <v>0</v>
      </c>
    </row>
    <row r="25" spans="1:7" ht="15.75">
      <c r="A25" s="10" t="s">
        <v>427</v>
      </c>
      <c r="B25" s="29" t="s">
        <v>428</v>
      </c>
      <c r="C25" s="12">
        <v>0</v>
      </c>
      <c r="D25" s="12"/>
      <c r="E25" s="19"/>
      <c r="F25" s="12">
        <v>32.43708</v>
      </c>
      <c r="G25" s="30">
        <v>0</v>
      </c>
    </row>
    <row r="26" spans="1:7" ht="45">
      <c r="A26" s="10" t="s">
        <v>129</v>
      </c>
      <c r="B26" s="29" t="s">
        <v>130</v>
      </c>
      <c r="C26" s="12">
        <v>262890</v>
      </c>
      <c r="D26" s="12"/>
      <c r="E26" s="19">
        <f t="shared" si="0"/>
        <v>262890</v>
      </c>
      <c r="F26" s="12">
        <v>260456.47365</v>
      </c>
      <c r="G26" s="30">
        <f t="shared" si="1"/>
        <v>99.1</v>
      </c>
    </row>
    <row r="27" spans="1:7" ht="15.75">
      <c r="A27" s="10" t="s">
        <v>64</v>
      </c>
      <c r="B27" s="29" t="s">
        <v>65</v>
      </c>
      <c r="C27" s="12">
        <f>C28+C29</f>
        <v>4947732</v>
      </c>
      <c r="D27" s="12">
        <f>D28+D29</f>
        <v>0</v>
      </c>
      <c r="E27" s="19">
        <f t="shared" si="0"/>
        <v>4947732</v>
      </c>
      <c r="F27" s="12">
        <f>F28+F29</f>
        <v>5065056.7005</v>
      </c>
      <c r="G27" s="30">
        <f t="shared" si="1"/>
        <v>102.4</v>
      </c>
    </row>
    <row r="28" spans="1:7" ht="45">
      <c r="A28" s="10" t="s">
        <v>66</v>
      </c>
      <c r="B28" s="29" t="s">
        <v>67</v>
      </c>
      <c r="C28" s="12">
        <v>840190</v>
      </c>
      <c r="D28" s="12"/>
      <c r="E28" s="19">
        <f t="shared" si="0"/>
        <v>840190</v>
      </c>
      <c r="F28" s="12">
        <v>864678.26706</v>
      </c>
      <c r="G28" s="30">
        <f t="shared" si="1"/>
        <v>102.9</v>
      </c>
    </row>
    <row r="29" spans="1:7" ht="15.75">
      <c r="A29" s="10" t="s">
        <v>72</v>
      </c>
      <c r="B29" s="29" t="s">
        <v>68</v>
      </c>
      <c r="C29" s="12">
        <f>C30+C31</f>
        <v>4107542</v>
      </c>
      <c r="D29" s="12">
        <f>D30+D31</f>
        <v>0</v>
      </c>
      <c r="E29" s="19">
        <f t="shared" si="0"/>
        <v>4107542</v>
      </c>
      <c r="F29" s="12">
        <f>F30+F31</f>
        <v>4200378.43344</v>
      </c>
      <c r="G29" s="30">
        <f t="shared" si="1"/>
        <v>102.3</v>
      </c>
    </row>
    <row r="30" spans="1:7" ht="30">
      <c r="A30" s="10" t="s">
        <v>69</v>
      </c>
      <c r="B30" s="29" t="s">
        <v>70</v>
      </c>
      <c r="C30" s="12">
        <v>2765106</v>
      </c>
      <c r="D30" s="12"/>
      <c r="E30" s="19">
        <f t="shared" si="0"/>
        <v>2765106</v>
      </c>
      <c r="F30" s="12">
        <v>2824914.25315</v>
      </c>
      <c r="G30" s="30">
        <f t="shared" si="1"/>
        <v>102.2</v>
      </c>
    </row>
    <row r="31" spans="1:7" ht="35.25" customHeight="1">
      <c r="A31" s="10" t="s">
        <v>71</v>
      </c>
      <c r="B31" s="29" t="s">
        <v>73</v>
      </c>
      <c r="C31" s="12">
        <v>1342436</v>
      </c>
      <c r="D31" s="12"/>
      <c r="E31" s="19">
        <f t="shared" si="0"/>
        <v>1342436</v>
      </c>
      <c r="F31" s="12">
        <v>1375464.18029</v>
      </c>
      <c r="G31" s="30">
        <f t="shared" si="1"/>
        <v>102.5</v>
      </c>
    </row>
    <row r="32" spans="1:7" ht="18" customHeight="1">
      <c r="A32" s="31" t="s">
        <v>14</v>
      </c>
      <c r="B32" s="29" t="s">
        <v>23</v>
      </c>
      <c r="C32" s="14">
        <f>C33+C34</f>
        <v>97777</v>
      </c>
      <c r="D32" s="14">
        <f>D33+D34</f>
        <v>0</v>
      </c>
      <c r="E32" s="19">
        <f t="shared" si="0"/>
        <v>97777</v>
      </c>
      <c r="F32" s="14">
        <f>F33+F34</f>
        <v>99958.13878</v>
      </c>
      <c r="G32" s="30">
        <f t="shared" si="1"/>
        <v>102.2</v>
      </c>
    </row>
    <row r="33" spans="1:7" ht="45">
      <c r="A33" s="31" t="s">
        <v>153</v>
      </c>
      <c r="B33" s="29" t="s">
        <v>24</v>
      </c>
      <c r="C33" s="14">
        <v>96237</v>
      </c>
      <c r="D33" s="14"/>
      <c r="E33" s="19">
        <f t="shared" si="0"/>
        <v>96237</v>
      </c>
      <c r="F33" s="14">
        <v>98418.13878</v>
      </c>
      <c r="G33" s="30">
        <f t="shared" si="1"/>
        <v>102.3</v>
      </c>
    </row>
    <row r="34" spans="1:7" ht="30">
      <c r="A34" s="31" t="s">
        <v>154</v>
      </c>
      <c r="B34" s="29" t="s">
        <v>5</v>
      </c>
      <c r="C34" s="14">
        <v>1540</v>
      </c>
      <c r="D34" s="14"/>
      <c r="E34" s="19">
        <f t="shared" si="0"/>
        <v>1540</v>
      </c>
      <c r="F34" s="14">
        <v>1540</v>
      </c>
      <c r="G34" s="30">
        <f t="shared" si="1"/>
        <v>100</v>
      </c>
    </row>
    <row r="35" spans="1:7" ht="45">
      <c r="A35" s="31" t="s">
        <v>429</v>
      </c>
      <c r="B35" s="29" t="s">
        <v>430</v>
      </c>
      <c r="C35" s="14">
        <v>0</v>
      </c>
      <c r="D35" s="14"/>
      <c r="E35" s="19">
        <f t="shared" si="0"/>
        <v>0</v>
      </c>
      <c r="F35" s="14">
        <v>9.30848</v>
      </c>
      <c r="G35" s="30">
        <v>0</v>
      </c>
    </row>
    <row r="36" spans="1:7" ht="21.75" customHeight="1">
      <c r="A36" s="31"/>
      <c r="B36" s="27" t="s">
        <v>1</v>
      </c>
      <c r="C36" s="11">
        <f>C37+C60+C62+C81+C93+C94</f>
        <v>2435958</v>
      </c>
      <c r="D36" s="11">
        <f>D37+D60+D62+D81+D93+D94</f>
        <v>0</v>
      </c>
      <c r="E36" s="20">
        <f t="shared" si="0"/>
        <v>2435958</v>
      </c>
      <c r="F36" s="11">
        <f>F37+F60+F62+F81+F93+F94</f>
        <v>2502723.2824500003</v>
      </c>
      <c r="G36" s="28">
        <f t="shared" si="1"/>
        <v>102.7</v>
      </c>
    </row>
    <row r="37" spans="1:7" ht="45">
      <c r="A37" s="10" t="s">
        <v>22</v>
      </c>
      <c r="B37" s="29" t="s">
        <v>10</v>
      </c>
      <c r="C37" s="12">
        <f>C38+C49+C43+C47</f>
        <v>1349329</v>
      </c>
      <c r="D37" s="12">
        <f>D38+D49+D43+D47</f>
        <v>0</v>
      </c>
      <c r="E37" s="19">
        <f t="shared" si="0"/>
        <v>1349329</v>
      </c>
      <c r="F37" s="12">
        <f>F38+F49+F43+F47</f>
        <v>1371689.5331299999</v>
      </c>
      <c r="G37" s="30">
        <f t="shared" si="1"/>
        <v>101.7</v>
      </c>
    </row>
    <row r="38" spans="1:7" ht="90">
      <c r="A38" s="10" t="s">
        <v>21</v>
      </c>
      <c r="B38" s="29" t="s">
        <v>26</v>
      </c>
      <c r="C38" s="13">
        <f>C39+C40+C41+C42</f>
        <v>1158724</v>
      </c>
      <c r="D38" s="13">
        <f>D39+D40+D41+D42</f>
        <v>0</v>
      </c>
      <c r="E38" s="19">
        <f t="shared" si="0"/>
        <v>1158724</v>
      </c>
      <c r="F38" s="13">
        <f>F39+F40+F41+F42</f>
        <v>1175848.28883</v>
      </c>
      <c r="G38" s="30">
        <f t="shared" si="1"/>
        <v>101.5</v>
      </c>
    </row>
    <row r="39" spans="1:7" ht="79.5" customHeight="1">
      <c r="A39" s="10" t="s">
        <v>51</v>
      </c>
      <c r="B39" s="29" t="s">
        <v>49</v>
      </c>
      <c r="C39" s="13">
        <v>958455</v>
      </c>
      <c r="D39" s="13"/>
      <c r="E39" s="19">
        <f t="shared" si="0"/>
        <v>958455</v>
      </c>
      <c r="F39" s="13">
        <v>970206.72348</v>
      </c>
      <c r="G39" s="30">
        <f t="shared" si="1"/>
        <v>101.2</v>
      </c>
    </row>
    <row r="40" spans="1:7" ht="75">
      <c r="A40" s="32" t="s">
        <v>50</v>
      </c>
      <c r="B40" s="33" t="s">
        <v>156</v>
      </c>
      <c r="C40" s="15">
        <v>86101</v>
      </c>
      <c r="D40" s="15"/>
      <c r="E40" s="19">
        <f t="shared" si="0"/>
        <v>86101</v>
      </c>
      <c r="F40" s="15">
        <v>86281.30533</v>
      </c>
      <c r="G40" s="30">
        <f t="shared" si="1"/>
        <v>100.2</v>
      </c>
    </row>
    <row r="41" spans="1:7" ht="75">
      <c r="A41" s="32" t="s">
        <v>355</v>
      </c>
      <c r="B41" s="33" t="s">
        <v>352</v>
      </c>
      <c r="C41" s="15">
        <v>48</v>
      </c>
      <c r="D41" s="15"/>
      <c r="E41" s="19">
        <f t="shared" si="0"/>
        <v>48</v>
      </c>
      <c r="F41" s="15">
        <v>48.125</v>
      </c>
      <c r="G41" s="30">
        <f t="shared" si="1"/>
        <v>100.3</v>
      </c>
    </row>
    <row r="42" spans="1:7" ht="37.5" customHeight="1">
      <c r="A42" s="10" t="s">
        <v>52</v>
      </c>
      <c r="B42" s="29" t="s">
        <v>53</v>
      </c>
      <c r="C42" s="12">
        <v>114120</v>
      </c>
      <c r="D42" s="12"/>
      <c r="E42" s="19">
        <f t="shared" si="0"/>
        <v>114120</v>
      </c>
      <c r="F42" s="12">
        <v>119312.13502</v>
      </c>
      <c r="G42" s="30">
        <f t="shared" si="1"/>
        <v>104.5</v>
      </c>
    </row>
    <row r="43" spans="1:7" ht="45">
      <c r="A43" s="10" t="s">
        <v>137</v>
      </c>
      <c r="B43" s="29" t="s">
        <v>138</v>
      </c>
      <c r="C43" s="12">
        <f>C44+C45+C46</f>
        <v>6095</v>
      </c>
      <c r="D43" s="12">
        <f>D44+D45</f>
        <v>0</v>
      </c>
      <c r="E43" s="19">
        <f t="shared" si="0"/>
        <v>6095</v>
      </c>
      <c r="F43" s="12">
        <f>F44+F45+F46</f>
        <v>6279.687320000001</v>
      </c>
      <c r="G43" s="30">
        <f t="shared" si="1"/>
        <v>103</v>
      </c>
    </row>
    <row r="44" spans="1:7" ht="120">
      <c r="A44" s="10" t="s">
        <v>135</v>
      </c>
      <c r="B44" s="29" t="s">
        <v>132</v>
      </c>
      <c r="C44" s="15">
        <v>579</v>
      </c>
      <c r="D44" s="15"/>
      <c r="E44" s="19">
        <f t="shared" si="0"/>
        <v>579</v>
      </c>
      <c r="F44" s="15">
        <v>669.77537</v>
      </c>
      <c r="G44" s="30">
        <f t="shared" si="1"/>
        <v>115.7</v>
      </c>
    </row>
    <row r="45" spans="1:7" ht="97.5" customHeight="1">
      <c r="A45" s="10" t="s">
        <v>136</v>
      </c>
      <c r="B45" s="29" t="s">
        <v>133</v>
      </c>
      <c r="C45" s="15">
        <v>5516</v>
      </c>
      <c r="D45" s="15"/>
      <c r="E45" s="19">
        <f t="shared" si="0"/>
        <v>5516</v>
      </c>
      <c r="F45" s="15">
        <v>5609.91193</v>
      </c>
      <c r="G45" s="30">
        <f t="shared" si="1"/>
        <v>101.7</v>
      </c>
    </row>
    <row r="46" spans="1:7" ht="165.75" customHeight="1">
      <c r="A46" s="10" t="s">
        <v>413</v>
      </c>
      <c r="B46" s="29" t="s">
        <v>414</v>
      </c>
      <c r="C46" s="15">
        <v>0</v>
      </c>
      <c r="D46" s="15"/>
      <c r="E46" s="19">
        <f t="shared" si="0"/>
        <v>0</v>
      </c>
      <c r="F46" s="15">
        <v>2E-05</v>
      </c>
      <c r="G46" s="30">
        <v>0</v>
      </c>
    </row>
    <row r="47" spans="1:7" ht="30">
      <c r="A47" s="10" t="s">
        <v>356</v>
      </c>
      <c r="B47" s="29" t="s">
        <v>357</v>
      </c>
      <c r="C47" s="15">
        <f>C48</f>
        <v>491</v>
      </c>
      <c r="D47" s="15">
        <f>D48</f>
        <v>0</v>
      </c>
      <c r="E47" s="19">
        <f t="shared" si="0"/>
        <v>491</v>
      </c>
      <c r="F47" s="15">
        <v>491.25825</v>
      </c>
      <c r="G47" s="30">
        <f t="shared" si="1"/>
        <v>100.1</v>
      </c>
    </row>
    <row r="48" spans="1:7" ht="60">
      <c r="A48" s="10" t="s">
        <v>295</v>
      </c>
      <c r="B48" s="29" t="s">
        <v>294</v>
      </c>
      <c r="C48" s="15">
        <v>491</v>
      </c>
      <c r="D48" s="15"/>
      <c r="E48" s="19">
        <f t="shared" si="0"/>
        <v>491</v>
      </c>
      <c r="F48" s="15">
        <v>491.25825</v>
      </c>
      <c r="G48" s="30">
        <f t="shared" si="1"/>
        <v>100.1</v>
      </c>
    </row>
    <row r="49" spans="1:7" ht="90">
      <c r="A49" s="31" t="s">
        <v>139</v>
      </c>
      <c r="B49" s="29" t="s">
        <v>140</v>
      </c>
      <c r="C49" s="12">
        <f>C50+C56</f>
        <v>184019</v>
      </c>
      <c r="D49" s="12">
        <f>D50+D56</f>
        <v>0</v>
      </c>
      <c r="E49" s="19">
        <f t="shared" si="0"/>
        <v>184019</v>
      </c>
      <c r="F49" s="12">
        <f>F50+F56</f>
        <v>189070.29873</v>
      </c>
      <c r="G49" s="30">
        <f t="shared" si="1"/>
        <v>102.7</v>
      </c>
    </row>
    <row r="50" spans="1:7" ht="90">
      <c r="A50" s="31" t="s">
        <v>175</v>
      </c>
      <c r="B50" s="29" t="s">
        <v>176</v>
      </c>
      <c r="C50" s="12">
        <f>SUM(C51:C55)</f>
        <v>76311</v>
      </c>
      <c r="D50" s="12">
        <f>SUM(D51:D55)</f>
        <v>0</v>
      </c>
      <c r="E50" s="19">
        <f t="shared" si="0"/>
        <v>76311</v>
      </c>
      <c r="F50" s="12">
        <f>SUM(F51:F55)</f>
        <v>76683.35596000002</v>
      </c>
      <c r="G50" s="30">
        <f t="shared" si="1"/>
        <v>100.5</v>
      </c>
    </row>
    <row r="51" spans="1:7" ht="131.25" customHeight="1">
      <c r="A51" s="34" t="s">
        <v>74</v>
      </c>
      <c r="B51" s="29" t="s">
        <v>126</v>
      </c>
      <c r="C51" s="12">
        <v>5300</v>
      </c>
      <c r="D51" s="12"/>
      <c r="E51" s="19">
        <f t="shared" si="0"/>
        <v>5300</v>
      </c>
      <c r="F51" s="12">
        <v>5478.51931</v>
      </c>
      <c r="G51" s="30">
        <f t="shared" si="1"/>
        <v>103.4</v>
      </c>
    </row>
    <row r="52" spans="1:7" ht="126.75" customHeight="1">
      <c r="A52" s="34" t="s">
        <v>127</v>
      </c>
      <c r="B52" s="29" t="s">
        <v>404</v>
      </c>
      <c r="C52" s="12">
        <v>68298</v>
      </c>
      <c r="D52" s="12"/>
      <c r="E52" s="19">
        <f t="shared" si="0"/>
        <v>68298</v>
      </c>
      <c r="F52" s="12">
        <v>68491.31746</v>
      </c>
      <c r="G52" s="30">
        <f t="shared" si="1"/>
        <v>100.3</v>
      </c>
    </row>
    <row r="53" spans="1:7" ht="150">
      <c r="A53" s="34" t="s">
        <v>297</v>
      </c>
      <c r="B53" s="29" t="s">
        <v>296</v>
      </c>
      <c r="C53" s="12">
        <v>902</v>
      </c>
      <c r="D53" s="12"/>
      <c r="E53" s="19">
        <f t="shared" si="0"/>
        <v>902</v>
      </c>
      <c r="F53" s="12">
        <v>902.53419</v>
      </c>
      <c r="G53" s="30">
        <f t="shared" si="1"/>
        <v>100.1</v>
      </c>
    </row>
    <row r="54" spans="1:7" ht="150">
      <c r="A54" s="34" t="s">
        <v>182</v>
      </c>
      <c r="B54" s="35" t="s">
        <v>181</v>
      </c>
      <c r="C54" s="12">
        <v>335</v>
      </c>
      <c r="D54" s="12"/>
      <c r="E54" s="19">
        <f t="shared" si="0"/>
        <v>335</v>
      </c>
      <c r="F54" s="12">
        <v>335.385</v>
      </c>
      <c r="G54" s="30">
        <f t="shared" si="1"/>
        <v>100.1</v>
      </c>
    </row>
    <row r="55" spans="1:7" ht="135">
      <c r="A55" s="34" t="s">
        <v>188</v>
      </c>
      <c r="B55" s="35" t="s">
        <v>187</v>
      </c>
      <c r="C55" s="12">
        <v>1476</v>
      </c>
      <c r="D55" s="12"/>
      <c r="E55" s="19">
        <f t="shared" si="0"/>
        <v>1476</v>
      </c>
      <c r="F55" s="12">
        <v>1475.6</v>
      </c>
      <c r="G55" s="30">
        <f t="shared" si="1"/>
        <v>100</v>
      </c>
    </row>
    <row r="56" spans="1:7" ht="105">
      <c r="A56" s="34" t="s">
        <v>177</v>
      </c>
      <c r="B56" s="35" t="s">
        <v>178</v>
      </c>
      <c r="C56" s="12">
        <f>SUM(C57:C59)</f>
        <v>107708</v>
      </c>
      <c r="D56" s="12">
        <f>SUM(D57:D59)</f>
        <v>0</v>
      </c>
      <c r="E56" s="19">
        <f t="shared" si="0"/>
        <v>107708</v>
      </c>
      <c r="F56" s="12">
        <v>112386.94277</v>
      </c>
      <c r="G56" s="30">
        <f t="shared" si="1"/>
        <v>104.3</v>
      </c>
    </row>
    <row r="57" spans="1:7" ht="135">
      <c r="A57" s="34" t="s">
        <v>299</v>
      </c>
      <c r="B57" s="35" t="s">
        <v>298</v>
      </c>
      <c r="C57" s="13">
        <v>810</v>
      </c>
      <c r="D57" s="13"/>
      <c r="E57" s="19">
        <f t="shared" si="0"/>
        <v>810</v>
      </c>
      <c r="F57" s="13">
        <v>810.36288</v>
      </c>
      <c r="G57" s="30">
        <f t="shared" si="1"/>
        <v>100</v>
      </c>
    </row>
    <row r="58" spans="1:7" ht="120">
      <c r="A58" s="34" t="s">
        <v>231</v>
      </c>
      <c r="B58" s="35" t="s">
        <v>179</v>
      </c>
      <c r="C58" s="13">
        <v>48236</v>
      </c>
      <c r="D58" s="13"/>
      <c r="E58" s="19">
        <f t="shared" si="0"/>
        <v>48236</v>
      </c>
      <c r="F58" s="13">
        <v>51129.29777</v>
      </c>
      <c r="G58" s="30">
        <f t="shared" si="1"/>
        <v>106</v>
      </c>
    </row>
    <row r="59" spans="1:7" ht="120">
      <c r="A59" s="34" t="s">
        <v>232</v>
      </c>
      <c r="B59" s="35" t="s">
        <v>180</v>
      </c>
      <c r="C59" s="13">
        <v>58662</v>
      </c>
      <c r="D59" s="13"/>
      <c r="E59" s="19">
        <f t="shared" si="0"/>
        <v>58662</v>
      </c>
      <c r="F59" s="13">
        <v>60447.28212</v>
      </c>
      <c r="G59" s="30">
        <f t="shared" si="1"/>
        <v>103</v>
      </c>
    </row>
    <row r="60" spans="1:7" ht="30">
      <c r="A60" s="10" t="s">
        <v>15</v>
      </c>
      <c r="B60" s="29" t="s">
        <v>11</v>
      </c>
      <c r="C60" s="12">
        <f>C61</f>
        <v>6411</v>
      </c>
      <c r="D60" s="12">
        <f>D61</f>
        <v>0</v>
      </c>
      <c r="E60" s="19">
        <f t="shared" si="0"/>
        <v>6411</v>
      </c>
      <c r="F60" s="12">
        <f>F61</f>
        <v>6452.87254</v>
      </c>
      <c r="G60" s="30">
        <f t="shared" si="1"/>
        <v>100.7</v>
      </c>
    </row>
    <row r="61" spans="1:7" ht="15.75">
      <c r="A61" s="10" t="s">
        <v>43</v>
      </c>
      <c r="B61" s="29" t="s">
        <v>29</v>
      </c>
      <c r="C61" s="12">
        <v>6411</v>
      </c>
      <c r="D61" s="12"/>
      <c r="E61" s="19">
        <f t="shared" si="0"/>
        <v>6411</v>
      </c>
      <c r="F61" s="12">
        <v>6452.87254</v>
      </c>
      <c r="G61" s="30">
        <f t="shared" si="1"/>
        <v>100.7</v>
      </c>
    </row>
    <row r="62" spans="1:7" ht="30">
      <c r="A62" s="36" t="s">
        <v>41</v>
      </c>
      <c r="B62" s="37" t="s">
        <v>48</v>
      </c>
      <c r="C62" s="12">
        <f>C63+C68</f>
        <v>417073</v>
      </c>
      <c r="D62" s="12">
        <f>D63+D68</f>
        <v>0</v>
      </c>
      <c r="E62" s="19">
        <f t="shared" si="0"/>
        <v>417073</v>
      </c>
      <c r="F62" s="12">
        <f>F63+F68</f>
        <v>422908.08446000004</v>
      </c>
      <c r="G62" s="30">
        <f t="shared" si="1"/>
        <v>101.4</v>
      </c>
    </row>
    <row r="63" spans="1:7" ht="15.75">
      <c r="A63" s="36" t="s">
        <v>255</v>
      </c>
      <c r="B63" s="37" t="s">
        <v>134</v>
      </c>
      <c r="C63" s="12">
        <f>C65+C66+C67+C64</f>
        <v>394318</v>
      </c>
      <c r="D63" s="12">
        <f>D65+D66+D67+D64</f>
        <v>0</v>
      </c>
      <c r="E63" s="19">
        <f t="shared" si="0"/>
        <v>394318</v>
      </c>
      <c r="F63" s="12">
        <f>F65+F66+F67+F64</f>
        <v>398631.60492</v>
      </c>
      <c r="G63" s="30">
        <f t="shared" si="1"/>
        <v>101.1</v>
      </c>
    </row>
    <row r="64" spans="1:7" ht="30">
      <c r="A64" s="36" t="s">
        <v>301</v>
      </c>
      <c r="B64" s="37" t="s">
        <v>300</v>
      </c>
      <c r="C64" s="12">
        <v>60</v>
      </c>
      <c r="D64" s="12"/>
      <c r="E64" s="19">
        <f t="shared" si="0"/>
        <v>60</v>
      </c>
      <c r="F64" s="12">
        <v>60.4</v>
      </c>
      <c r="G64" s="30">
        <f t="shared" si="1"/>
        <v>100.7</v>
      </c>
    </row>
    <row r="65" spans="1:7" ht="66.75" customHeight="1">
      <c r="A65" s="36" t="s">
        <v>117</v>
      </c>
      <c r="B65" s="37" t="s">
        <v>116</v>
      </c>
      <c r="C65" s="12">
        <v>23300</v>
      </c>
      <c r="D65" s="12"/>
      <c r="E65" s="19">
        <f t="shared" si="0"/>
        <v>23300</v>
      </c>
      <c r="F65" s="12">
        <v>29696.99215</v>
      </c>
      <c r="G65" s="30">
        <f t="shared" si="1"/>
        <v>127.5</v>
      </c>
    </row>
    <row r="66" spans="1:7" ht="101.25" customHeight="1">
      <c r="A66" s="36" t="s">
        <v>76</v>
      </c>
      <c r="B66" s="37" t="s">
        <v>54</v>
      </c>
      <c r="C66" s="12">
        <v>370866</v>
      </c>
      <c r="D66" s="12"/>
      <c r="E66" s="19">
        <f t="shared" si="0"/>
        <v>370866</v>
      </c>
      <c r="F66" s="12">
        <v>368779.01277</v>
      </c>
      <c r="G66" s="30">
        <f t="shared" si="1"/>
        <v>99.4</v>
      </c>
    </row>
    <row r="67" spans="1:7" ht="45">
      <c r="A67" s="36" t="s">
        <v>115</v>
      </c>
      <c r="B67" s="37" t="s">
        <v>55</v>
      </c>
      <c r="C67" s="12">
        <v>92</v>
      </c>
      <c r="D67" s="12"/>
      <c r="E67" s="19">
        <f t="shared" si="0"/>
        <v>92</v>
      </c>
      <c r="F67" s="12">
        <v>95.2</v>
      </c>
      <c r="G67" s="30">
        <f t="shared" si="1"/>
        <v>103.5</v>
      </c>
    </row>
    <row r="68" spans="1:7" ht="15.75">
      <c r="A68" s="38" t="s">
        <v>233</v>
      </c>
      <c r="B68" s="39" t="s">
        <v>160</v>
      </c>
      <c r="C68" s="16">
        <f>SUM(C69:C80)</f>
        <v>22755</v>
      </c>
      <c r="D68" s="16">
        <f>SUM(D69:D80)</f>
        <v>0</v>
      </c>
      <c r="E68" s="19">
        <f t="shared" si="0"/>
        <v>22755</v>
      </c>
      <c r="F68" s="16">
        <f>SUM(F69:F80)</f>
        <v>24276.479540000004</v>
      </c>
      <c r="G68" s="30">
        <f t="shared" si="1"/>
        <v>106.7</v>
      </c>
    </row>
    <row r="69" spans="1:7" ht="45">
      <c r="A69" s="38" t="s">
        <v>303</v>
      </c>
      <c r="B69" s="39" t="s">
        <v>302</v>
      </c>
      <c r="C69" s="16">
        <v>290</v>
      </c>
      <c r="D69" s="16"/>
      <c r="E69" s="19">
        <f t="shared" si="0"/>
        <v>290</v>
      </c>
      <c r="F69" s="16">
        <v>290.30035</v>
      </c>
      <c r="G69" s="30">
        <f t="shared" si="1"/>
        <v>100.1</v>
      </c>
    </row>
    <row r="70" spans="1:7" ht="34.5" customHeight="1">
      <c r="A70" s="38" t="s">
        <v>358</v>
      </c>
      <c r="B70" s="39" t="s">
        <v>304</v>
      </c>
      <c r="C70" s="16">
        <v>14</v>
      </c>
      <c r="D70" s="16"/>
      <c r="E70" s="19">
        <f t="shared" si="0"/>
        <v>14</v>
      </c>
      <c r="F70" s="16">
        <v>14.14582</v>
      </c>
      <c r="G70" s="30">
        <f t="shared" si="1"/>
        <v>101</v>
      </c>
    </row>
    <row r="71" spans="1:7" ht="34.5" customHeight="1">
      <c r="A71" s="38" t="s">
        <v>359</v>
      </c>
      <c r="B71" s="39" t="s">
        <v>304</v>
      </c>
      <c r="C71" s="16">
        <v>63</v>
      </c>
      <c r="D71" s="16"/>
      <c r="E71" s="19">
        <f t="shared" si="0"/>
        <v>63</v>
      </c>
      <c r="F71" s="16">
        <v>62.91572</v>
      </c>
      <c r="G71" s="30">
        <f t="shared" si="1"/>
        <v>99.9</v>
      </c>
    </row>
    <row r="72" spans="1:7" ht="34.5" customHeight="1">
      <c r="A72" s="38" t="s">
        <v>360</v>
      </c>
      <c r="B72" s="39" t="s">
        <v>304</v>
      </c>
      <c r="C72" s="16">
        <v>3365</v>
      </c>
      <c r="D72" s="16"/>
      <c r="E72" s="19">
        <f t="shared" si="0"/>
        <v>3365</v>
      </c>
      <c r="F72" s="16">
        <v>3555.67958</v>
      </c>
      <c r="G72" s="30">
        <f t="shared" si="1"/>
        <v>105.7</v>
      </c>
    </row>
    <row r="73" spans="1:7" ht="60">
      <c r="A73" s="38" t="s">
        <v>158</v>
      </c>
      <c r="B73" s="39" t="s">
        <v>159</v>
      </c>
      <c r="C73" s="16">
        <v>604</v>
      </c>
      <c r="D73" s="16"/>
      <c r="E73" s="19">
        <f t="shared" si="0"/>
        <v>604</v>
      </c>
      <c r="F73" s="16">
        <v>609.17297</v>
      </c>
      <c r="G73" s="30">
        <f t="shared" si="1"/>
        <v>100.9</v>
      </c>
    </row>
    <row r="74" spans="1:7" ht="60">
      <c r="A74" s="38" t="s">
        <v>423</v>
      </c>
      <c r="B74" s="39" t="s">
        <v>305</v>
      </c>
      <c r="C74" s="16">
        <v>0</v>
      </c>
      <c r="D74" s="16"/>
      <c r="E74" s="19">
        <f t="shared" si="0"/>
        <v>0</v>
      </c>
      <c r="F74" s="16">
        <v>163.41793</v>
      </c>
      <c r="G74" s="30">
        <v>0</v>
      </c>
    </row>
    <row r="75" spans="1:7" ht="60">
      <c r="A75" s="38" t="s">
        <v>361</v>
      </c>
      <c r="B75" s="39" t="s">
        <v>305</v>
      </c>
      <c r="C75" s="16">
        <v>709</v>
      </c>
      <c r="D75" s="16"/>
      <c r="E75" s="19">
        <f t="shared" si="0"/>
        <v>709</v>
      </c>
      <c r="F75" s="16">
        <v>709.48922</v>
      </c>
      <c r="G75" s="30">
        <f t="shared" si="1"/>
        <v>100.1</v>
      </c>
    </row>
    <row r="76" spans="1:7" ht="60">
      <c r="A76" s="38" t="s">
        <v>362</v>
      </c>
      <c r="B76" s="39" t="s">
        <v>305</v>
      </c>
      <c r="C76" s="16">
        <v>5438</v>
      </c>
      <c r="D76" s="16"/>
      <c r="E76" s="19">
        <f t="shared" si="0"/>
        <v>5438</v>
      </c>
      <c r="F76" s="16">
        <v>5438.12091</v>
      </c>
      <c r="G76" s="30">
        <f t="shared" si="1"/>
        <v>100</v>
      </c>
    </row>
    <row r="77" spans="1:7" ht="45">
      <c r="A77" s="38" t="s">
        <v>363</v>
      </c>
      <c r="B77" s="39" t="s">
        <v>364</v>
      </c>
      <c r="C77" s="16">
        <v>9314</v>
      </c>
      <c r="D77" s="16"/>
      <c r="E77" s="19">
        <f t="shared" si="0"/>
        <v>9314</v>
      </c>
      <c r="F77" s="16">
        <v>10359.4896</v>
      </c>
      <c r="G77" s="30">
        <f t="shared" si="1"/>
        <v>111.2</v>
      </c>
    </row>
    <row r="78" spans="1:7" ht="83.25" customHeight="1">
      <c r="A78" s="38" t="s">
        <v>365</v>
      </c>
      <c r="B78" s="39" t="s">
        <v>353</v>
      </c>
      <c r="C78" s="16">
        <v>2853</v>
      </c>
      <c r="D78" s="16"/>
      <c r="E78" s="19">
        <f t="shared" si="0"/>
        <v>2853</v>
      </c>
      <c r="F78" s="16">
        <v>2969.04102</v>
      </c>
      <c r="G78" s="30">
        <f aca="true" t="shared" si="2" ref="G78:G142">ROUND(F78/E78*100,1)</f>
        <v>104.1</v>
      </c>
    </row>
    <row r="79" spans="1:7" ht="34.5" customHeight="1">
      <c r="A79" s="38" t="s">
        <v>424</v>
      </c>
      <c r="B79" s="39" t="s">
        <v>306</v>
      </c>
      <c r="C79" s="16">
        <v>0</v>
      </c>
      <c r="D79" s="16"/>
      <c r="E79" s="19">
        <f>C79+D79</f>
        <v>0</v>
      </c>
      <c r="F79" s="16">
        <v>0.07227</v>
      </c>
      <c r="G79" s="30">
        <v>0</v>
      </c>
    </row>
    <row r="80" spans="1:7" ht="30">
      <c r="A80" s="38" t="s">
        <v>366</v>
      </c>
      <c r="B80" s="39" t="s">
        <v>306</v>
      </c>
      <c r="C80" s="16">
        <v>105</v>
      </c>
      <c r="D80" s="16"/>
      <c r="E80" s="19">
        <f t="shared" si="0"/>
        <v>105</v>
      </c>
      <c r="F80" s="16">
        <v>104.63415</v>
      </c>
      <c r="G80" s="30">
        <f t="shared" si="2"/>
        <v>99.7</v>
      </c>
    </row>
    <row r="81" spans="1:7" ht="30">
      <c r="A81" s="40" t="s">
        <v>17</v>
      </c>
      <c r="B81" s="41" t="s">
        <v>12</v>
      </c>
      <c r="C81" s="16">
        <f>C82+C83+C87+C90</f>
        <v>460113</v>
      </c>
      <c r="D81" s="16">
        <f>D82+D83+D87+D90</f>
        <v>0</v>
      </c>
      <c r="E81" s="19">
        <f t="shared" si="0"/>
        <v>460113</v>
      </c>
      <c r="F81" s="16">
        <f>F82+F83+F87+F90</f>
        <v>493481.48417999997</v>
      </c>
      <c r="G81" s="30">
        <f t="shared" si="2"/>
        <v>107.3</v>
      </c>
    </row>
    <row r="82" spans="1:7" ht="30">
      <c r="A82" s="40" t="s">
        <v>367</v>
      </c>
      <c r="B82" s="41" t="s">
        <v>330</v>
      </c>
      <c r="C82" s="16">
        <v>10029</v>
      </c>
      <c r="D82" s="16"/>
      <c r="E82" s="19">
        <f t="shared" si="0"/>
        <v>10029</v>
      </c>
      <c r="F82" s="16">
        <v>10028.7</v>
      </c>
      <c r="G82" s="30">
        <f t="shared" si="2"/>
        <v>100</v>
      </c>
    </row>
    <row r="83" spans="1:7" ht="90">
      <c r="A83" s="10" t="s">
        <v>40</v>
      </c>
      <c r="B83" s="29" t="s">
        <v>118</v>
      </c>
      <c r="C83" s="12">
        <f>SUM(C84:C85)</f>
        <v>97285</v>
      </c>
      <c r="D83" s="12">
        <f>SUM(D84:D85)</f>
        <v>0</v>
      </c>
      <c r="E83" s="19">
        <f t="shared" si="0"/>
        <v>97285</v>
      </c>
      <c r="F83" s="12">
        <v>106094.01156</v>
      </c>
      <c r="G83" s="30">
        <f t="shared" si="2"/>
        <v>109.1</v>
      </c>
    </row>
    <row r="84" spans="1:7" ht="101.25" customHeight="1">
      <c r="A84" s="10" t="s">
        <v>368</v>
      </c>
      <c r="B84" s="29" t="s">
        <v>307</v>
      </c>
      <c r="C84" s="12">
        <v>-141</v>
      </c>
      <c r="D84" s="12"/>
      <c r="E84" s="19">
        <f aca="true" t="shared" si="3" ref="E84:E107">C84+D84</f>
        <v>-141</v>
      </c>
      <c r="F84" s="12">
        <v>-140.99333</v>
      </c>
      <c r="G84" s="30">
        <f t="shared" si="2"/>
        <v>100</v>
      </c>
    </row>
    <row r="85" spans="1:7" ht="102" customHeight="1">
      <c r="A85" s="10" t="s">
        <v>56</v>
      </c>
      <c r="B85" s="29" t="s">
        <v>57</v>
      </c>
      <c r="C85" s="12">
        <v>97426</v>
      </c>
      <c r="D85" s="12"/>
      <c r="E85" s="19">
        <f t="shared" si="3"/>
        <v>97426</v>
      </c>
      <c r="F85" s="12">
        <v>102918.97422</v>
      </c>
      <c r="G85" s="30">
        <f t="shared" si="2"/>
        <v>105.6</v>
      </c>
    </row>
    <row r="86" spans="1:7" ht="50.25" customHeight="1">
      <c r="A86" s="10" t="s">
        <v>437</v>
      </c>
      <c r="B86" s="29" t="s">
        <v>438</v>
      </c>
      <c r="C86" s="12">
        <v>0</v>
      </c>
      <c r="D86" s="12"/>
      <c r="E86" s="19">
        <f t="shared" si="3"/>
        <v>0</v>
      </c>
      <c r="F86" s="12">
        <v>3316.03067</v>
      </c>
      <c r="G86" s="30">
        <v>0</v>
      </c>
    </row>
    <row r="87" spans="1:7" ht="45">
      <c r="A87" s="42" t="s">
        <v>32</v>
      </c>
      <c r="B87" s="43" t="s">
        <v>42</v>
      </c>
      <c r="C87" s="12">
        <f>C88+C89</f>
        <v>119605</v>
      </c>
      <c r="D87" s="12">
        <f>D88+D89</f>
        <v>0</v>
      </c>
      <c r="E87" s="19">
        <f t="shared" si="3"/>
        <v>119605</v>
      </c>
      <c r="F87" s="12">
        <f>F88+F89</f>
        <v>124109.79848</v>
      </c>
      <c r="G87" s="30">
        <f t="shared" si="2"/>
        <v>103.8</v>
      </c>
    </row>
    <row r="88" spans="1:7" ht="46.5" customHeight="1">
      <c r="A88" s="42" t="s">
        <v>58</v>
      </c>
      <c r="B88" s="43" t="s">
        <v>59</v>
      </c>
      <c r="C88" s="12">
        <v>84954</v>
      </c>
      <c r="D88" s="12"/>
      <c r="E88" s="19">
        <f t="shared" si="3"/>
        <v>84954</v>
      </c>
      <c r="F88" s="12">
        <v>89074.34941</v>
      </c>
      <c r="G88" s="30">
        <f t="shared" si="2"/>
        <v>104.9</v>
      </c>
    </row>
    <row r="89" spans="1:7" ht="60">
      <c r="A89" s="42" t="s">
        <v>369</v>
      </c>
      <c r="B89" s="43" t="s">
        <v>325</v>
      </c>
      <c r="C89" s="12">
        <v>34651</v>
      </c>
      <c r="D89" s="12"/>
      <c r="E89" s="19">
        <f t="shared" si="3"/>
        <v>34651</v>
      </c>
      <c r="F89" s="12">
        <v>35035.44907</v>
      </c>
      <c r="G89" s="30">
        <f t="shared" si="2"/>
        <v>101.1</v>
      </c>
    </row>
    <row r="90" spans="1:7" ht="75">
      <c r="A90" s="42" t="s">
        <v>34</v>
      </c>
      <c r="B90" s="43" t="s">
        <v>61</v>
      </c>
      <c r="C90" s="12">
        <f>C91+C92</f>
        <v>233194</v>
      </c>
      <c r="D90" s="12">
        <f>D91+D92</f>
        <v>0</v>
      </c>
      <c r="E90" s="19">
        <f t="shared" si="3"/>
        <v>233194</v>
      </c>
      <c r="F90" s="12">
        <f>F91+F92</f>
        <v>253248.97413999998</v>
      </c>
      <c r="G90" s="30">
        <f t="shared" si="2"/>
        <v>108.6</v>
      </c>
    </row>
    <row r="91" spans="1:7" s="5" customFormat="1" ht="90">
      <c r="A91" s="42" t="s">
        <v>128</v>
      </c>
      <c r="B91" s="29" t="s">
        <v>60</v>
      </c>
      <c r="C91" s="15">
        <v>223369</v>
      </c>
      <c r="D91" s="15"/>
      <c r="E91" s="19">
        <f t="shared" si="3"/>
        <v>223369</v>
      </c>
      <c r="F91" s="15">
        <v>243424.21352</v>
      </c>
      <c r="G91" s="30">
        <f t="shared" si="2"/>
        <v>109</v>
      </c>
    </row>
    <row r="92" spans="1:7" s="5" customFormat="1" ht="60.75" customHeight="1">
      <c r="A92" s="42" t="s">
        <v>370</v>
      </c>
      <c r="B92" s="29" t="s">
        <v>308</v>
      </c>
      <c r="C92" s="15">
        <v>9825</v>
      </c>
      <c r="D92" s="15"/>
      <c r="E92" s="19">
        <f t="shared" si="3"/>
        <v>9825</v>
      </c>
      <c r="F92" s="15">
        <v>9824.76062</v>
      </c>
      <c r="G92" s="30">
        <f t="shared" si="2"/>
        <v>100</v>
      </c>
    </row>
    <row r="93" spans="1:7" s="5" customFormat="1" ht="15.75">
      <c r="A93" s="10" t="s">
        <v>8</v>
      </c>
      <c r="B93" s="29" t="s">
        <v>9</v>
      </c>
      <c r="C93" s="12">
        <v>88312</v>
      </c>
      <c r="D93" s="12"/>
      <c r="E93" s="19">
        <f t="shared" si="3"/>
        <v>88312</v>
      </c>
      <c r="F93" s="12">
        <v>91748.53518</v>
      </c>
      <c r="G93" s="30">
        <f t="shared" si="2"/>
        <v>103.9</v>
      </c>
    </row>
    <row r="94" spans="1:7" s="5" customFormat="1" ht="15.75">
      <c r="A94" s="10" t="s">
        <v>18</v>
      </c>
      <c r="B94" s="29" t="s">
        <v>19</v>
      </c>
      <c r="C94" s="12">
        <f>C99</f>
        <v>114720</v>
      </c>
      <c r="D94" s="12">
        <f>D99</f>
        <v>0</v>
      </c>
      <c r="E94" s="19">
        <f t="shared" si="3"/>
        <v>114720</v>
      </c>
      <c r="F94" s="12">
        <f>F99+F95</f>
        <v>116442.77296</v>
      </c>
      <c r="G94" s="30">
        <f t="shared" si="2"/>
        <v>101.5</v>
      </c>
    </row>
    <row r="95" spans="1:7" s="5" customFormat="1" ht="30">
      <c r="A95" s="10" t="s">
        <v>419</v>
      </c>
      <c r="B95" s="29" t="s">
        <v>418</v>
      </c>
      <c r="C95" s="12">
        <v>0</v>
      </c>
      <c r="D95" s="12"/>
      <c r="E95" s="19">
        <f>C95+D95</f>
        <v>0</v>
      </c>
      <c r="F95" s="12">
        <f>SUM(F96:F98)</f>
        <v>-5.993729999999996</v>
      </c>
      <c r="G95" s="30">
        <v>0</v>
      </c>
    </row>
    <row r="96" spans="1:7" s="5" customFormat="1" ht="30">
      <c r="A96" s="10" t="s">
        <v>420</v>
      </c>
      <c r="B96" s="29" t="s">
        <v>418</v>
      </c>
      <c r="C96" s="12">
        <v>0</v>
      </c>
      <c r="D96" s="12"/>
      <c r="E96" s="19">
        <f>C96+D96</f>
        <v>0</v>
      </c>
      <c r="F96" s="12">
        <v>-35.86091</v>
      </c>
      <c r="G96" s="30">
        <v>0</v>
      </c>
    </row>
    <row r="97" spans="1:7" s="5" customFormat="1" ht="30">
      <c r="A97" s="10" t="s">
        <v>421</v>
      </c>
      <c r="B97" s="29" t="s">
        <v>418</v>
      </c>
      <c r="C97" s="12">
        <v>0</v>
      </c>
      <c r="D97" s="12"/>
      <c r="E97" s="19">
        <f>C97+D97</f>
        <v>0</v>
      </c>
      <c r="F97" s="12">
        <v>5</v>
      </c>
      <c r="G97" s="30">
        <v>0</v>
      </c>
    </row>
    <row r="98" spans="1:7" s="5" customFormat="1" ht="30">
      <c r="A98" s="10" t="s">
        <v>422</v>
      </c>
      <c r="B98" s="29" t="s">
        <v>418</v>
      </c>
      <c r="C98" s="12">
        <v>0</v>
      </c>
      <c r="D98" s="12"/>
      <c r="E98" s="19">
        <f>C98+D98</f>
        <v>0</v>
      </c>
      <c r="F98" s="12">
        <v>24.86718</v>
      </c>
      <c r="G98" s="30">
        <v>0</v>
      </c>
    </row>
    <row r="99" spans="1:7" s="5" customFormat="1" ht="30">
      <c r="A99" s="10" t="s">
        <v>62</v>
      </c>
      <c r="B99" s="29" t="s">
        <v>63</v>
      </c>
      <c r="C99" s="12">
        <f>SUM(C100:C107)</f>
        <v>114720</v>
      </c>
      <c r="D99" s="12">
        <f>SUM(D100:D107)</f>
        <v>0</v>
      </c>
      <c r="E99" s="19">
        <f t="shared" si="3"/>
        <v>114720</v>
      </c>
      <c r="F99" s="12">
        <f>SUM(F100:F107)</f>
        <v>116448.76669</v>
      </c>
      <c r="G99" s="30">
        <f t="shared" si="2"/>
        <v>101.5</v>
      </c>
    </row>
    <row r="100" spans="1:7" s="5" customFormat="1" ht="30">
      <c r="A100" s="10" t="s">
        <v>75</v>
      </c>
      <c r="B100" s="29" t="s">
        <v>124</v>
      </c>
      <c r="C100" s="12">
        <v>92101</v>
      </c>
      <c r="D100" s="12"/>
      <c r="E100" s="19">
        <f t="shared" si="3"/>
        <v>92101</v>
      </c>
      <c r="F100" s="12">
        <v>93727.51038</v>
      </c>
      <c r="G100" s="30">
        <f t="shared" si="2"/>
        <v>101.8</v>
      </c>
    </row>
    <row r="101" spans="1:7" s="5" customFormat="1" ht="47.25" customHeight="1">
      <c r="A101" s="10" t="s">
        <v>234</v>
      </c>
      <c r="B101" s="29" t="s">
        <v>260</v>
      </c>
      <c r="C101" s="17">
        <v>3214</v>
      </c>
      <c r="D101" s="17"/>
      <c r="E101" s="19">
        <f t="shared" si="3"/>
        <v>3214</v>
      </c>
      <c r="F101" s="17">
        <v>3268.80263</v>
      </c>
      <c r="G101" s="30">
        <f t="shared" si="2"/>
        <v>101.7</v>
      </c>
    </row>
    <row r="102" spans="1:7" s="5" customFormat="1" ht="47.25" customHeight="1">
      <c r="A102" s="10" t="s">
        <v>415</v>
      </c>
      <c r="B102" s="29" t="s">
        <v>416</v>
      </c>
      <c r="C102" s="17">
        <v>0</v>
      </c>
      <c r="D102" s="17"/>
      <c r="E102" s="19">
        <f t="shared" si="3"/>
        <v>0</v>
      </c>
      <c r="F102" s="17">
        <v>-1.6</v>
      </c>
      <c r="G102" s="30">
        <v>0</v>
      </c>
    </row>
    <row r="103" spans="1:7" ht="47.25" customHeight="1">
      <c r="A103" s="10" t="s">
        <v>256</v>
      </c>
      <c r="B103" s="29" t="s">
        <v>260</v>
      </c>
      <c r="C103" s="12">
        <v>2628</v>
      </c>
      <c r="D103" s="12"/>
      <c r="E103" s="19">
        <f t="shared" si="3"/>
        <v>2628</v>
      </c>
      <c r="F103" s="12">
        <v>2666.17304</v>
      </c>
      <c r="G103" s="30">
        <f t="shared" si="2"/>
        <v>101.5</v>
      </c>
    </row>
    <row r="104" spans="1:7" ht="36.75" customHeight="1">
      <c r="A104" s="10" t="s">
        <v>371</v>
      </c>
      <c r="B104" s="29" t="s">
        <v>309</v>
      </c>
      <c r="C104" s="12">
        <v>6264</v>
      </c>
      <c r="D104" s="12"/>
      <c r="E104" s="19">
        <f t="shared" si="3"/>
        <v>6264</v>
      </c>
      <c r="F104" s="12">
        <v>6263.56159</v>
      </c>
      <c r="G104" s="30">
        <f t="shared" si="2"/>
        <v>100</v>
      </c>
    </row>
    <row r="105" spans="1:7" ht="81.75" customHeight="1">
      <c r="A105" s="10" t="s">
        <v>372</v>
      </c>
      <c r="B105" s="29" t="s">
        <v>310</v>
      </c>
      <c r="C105" s="15">
        <v>7072</v>
      </c>
      <c r="D105" s="15"/>
      <c r="E105" s="19">
        <f t="shared" si="3"/>
        <v>7072</v>
      </c>
      <c r="F105" s="15">
        <v>7083.38656</v>
      </c>
      <c r="G105" s="30">
        <f t="shared" si="2"/>
        <v>100.2</v>
      </c>
    </row>
    <row r="106" spans="1:7" ht="36.75" customHeight="1">
      <c r="A106" s="10" t="s">
        <v>417</v>
      </c>
      <c r="B106" s="29" t="s">
        <v>311</v>
      </c>
      <c r="C106" s="15">
        <v>0</v>
      </c>
      <c r="D106" s="15"/>
      <c r="E106" s="19">
        <f t="shared" si="3"/>
        <v>0</v>
      </c>
      <c r="F106" s="15">
        <v>0.01154</v>
      </c>
      <c r="G106" s="30">
        <v>0</v>
      </c>
    </row>
    <row r="107" spans="1:7" ht="30">
      <c r="A107" s="10" t="s">
        <v>373</v>
      </c>
      <c r="B107" s="29" t="s">
        <v>311</v>
      </c>
      <c r="C107" s="12">
        <v>3441</v>
      </c>
      <c r="D107" s="12"/>
      <c r="E107" s="19">
        <f t="shared" si="3"/>
        <v>3441</v>
      </c>
      <c r="F107" s="12">
        <v>3440.92095</v>
      </c>
      <c r="G107" s="30">
        <f t="shared" si="2"/>
        <v>100</v>
      </c>
    </row>
    <row r="108" spans="1:7" ht="28.5">
      <c r="A108" s="26" t="s">
        <v>3</v>
      </c>
      <c r="B108" s="27" t="s">
        <v>16</v>
      </c>
      <c r="C108" s="11">
        <f>C109+C223+C227+C233+C218</f>
        <v>19355940.36077</v>
      </c>
      <c r="D108" s="11">
        <f>D109+D223+D227+D233+D218</f>
        <v>199937.04203</v>
      </c>
      <c r="E108" s="11">
        <f aca="true" t="shared" si="4" ref="E108:E171">C108+D108</f>
        <v>19555877.402799997</v>
      </c>
      <c r="F108" s="11">
        <f>F109+F223+F227+F233+F218</f>
        <v>19308937.517729998</v>
      </c>
      <c r="G108" s="28">
        <f t="shared" si="2"/>
        <v>98.7</v>
      </c>
    </row>
    <row r="109" spans="1:7" ht="36" customHeight="1">
      <c r="A109" s="10" t="s">
        <v>2</v>
      </c>
      <c r="B109" s="29" t="s">
        <v>33</v>
      </c>
      <c r="C109" s="19">
        <f>C114+C177+C204+C110</f>
        <v>19124720.38473</v>
      </c>
      <c r="D109" s="19">
        <f>D114+D177+D204+D110</f>
        <v>199937.04203</v>
      </c>
      <c r="E109" s="19">
        <f t="shared" si="4"/>
        <v>19324657.42676</v>
      </c>
      <c r="F109" s="19">
        <f>F114+F177+F204+F110</f>
        <v>19077773.371</v>
      </c>
      <c r="G109" s="30">
        <f t="shared" si="2"/>
        <v>98.7</v>
      </c>
    </row>
    <row r="110" spans="1:7" ht="30">
      <c r="A110" s="44" t="s">
        <v>348</v>
      </c>
      <c r="B110" s="45" t="s">
        <v>349</v>
      </c>
      <c r="C110" s="12">
        <f>C111</f>
        <v>5330</v>
      </c>
      <c r="D110" s="12">
        <f>D111</f>
        <v>200000</v>
      </c>
      <c r="E110" s="12">
        <f t="shared" si="4"/>
        <v>205330</v>
      </c>
      <c r="F110" s="12">
        <f>F111</f>
        <v>205330</v>
      </c>
      <c r="G110" s="30">
        <f t="shared" si="2"/>
        <v>100</v>
      </c>
    </row>
    <row r="111" spans="1:7" ht="20.25" customHeight="1">
      <c r="A111" s="44" t="s">
        <v>374</v>
      </c>
      <c r="B111" s="45" t="s">
        <v>350</v>
      </c>
      <c r="C111" s="12">
        <f>C112</f>
        <v>5330</v>
      </c>
      <c r="D111" s="12">
        <f>D112+D113</f>
        <v>200000</v>
      </c>
      <c r="E111" s="12">
        <f t="shared" si="4"/>
        <v>205330</v>
      </c>
      <c r="F111" s="12">
        <f>F112+F113</f>
        <v>205330</v>
      </c>
      <c r="G111" s="30">
        <f t="shared" si="2"/>
        <v>100</v>
      </c>
    </row>
    <row r="112" spans="1:7" ht="31.5" customHeight="1">
      <c r="A112" s="44" t="s">
        <v>347</v>
      </c>
      <c r="B112" s="45" t="s">
        <v>346</v>
      </c>
      <c r="C112" s="12">
        <v>5330</v>
      </c>
      <c r="D112" s="12"/>
      <c r="E112" s="12">
        <f t="shared" si="4"/>
        <v>5330</v>
      </c>
      <c r="F112" s="12">
        <v>5330</v>
      </c>
      <c r="G112" s="30">
        <f t="shared" si="2"/>
        <v>100</v>
      </c>
    </row>
    <row r="113" spans="1:7" ht="33.75" customHeight="1">
      <c r="A113" s="44" t="s">
        <v>354</v>
      </c>
      <c r="B113" s="45" t="s">
        <v>412</v>
      </c>
      <c r="C113" s="12">
        <v>0</v>
      </c>
      <c r="D113" s="12">
        <v>200000</v>
      </c>
      <c r="E113" s="12">
        <f t="shared" si="4"/>
        <v>200000</v>
      </c>
      <c r="F113" s="12">
        <v>200000</v>
      </c>
      <c r="G113" s="30">
        <f t="shared" si="2"/>
        <v>100</v>
      </c>
    </row>
    <row r="114" spans="1:7" ht="37.5" customHeight="1">
      <c r="A114" s="10" t="s">
        <v>198</v>
      </c>
      <c r="B114" s="29" t="s">
        <v>122</v>
      </c>
      <c r="C114" s="12">
        <f>C115+C116+C117+C118+C119+C120+C121+C122+C123+C124+C125+C126+C127+C128</f>
        <v>11644739.18473</v>
      </c>
      <c r="D114" s="12">
        <f>D115+D116+D117+D118+D119+D120+D121+D122+D123+D124+D125+D126+D127+D128</f>
        <v>-62.95797</v>
      </c>
      <c r="E114" s="12">
        <f t="shared" si="4"/>
        <v>11644676.22676</v>
      </c>
      <c r="F114" s="12">
        <f>F115+F116+F117+F118+F119+F120+F121+F122+F123+F124+F125+F126+F127+F128</f>
        <v>11456669.06071</v>
      </c>
      <c r="G114" s="30">
        <f t="shared" si="2"/>
        <v>98.4</v>
      </c>
    </row>
    <row r="115" spans="1:7" ht="85.5" customHeight="1">
      <c r="A115" s="44" t="s">
        <v>80</v>
      </c>
      <c r="B115" s="45" t="s">
        <v>161</v>
      </c>
      <c r="C115" s="12">
        <v>12549.97</v>
      </c>
      <c r="D115" s="12"/>
      <c r="E115" s="12">
        <f t="shared" si="4"/>
        <v>12549.97</v>
      </c>
      <c r="F115" s="12">
        <v>12074.94714</v>
      </c>
      <c r="G115" s="30">
        <f t="shared" si="2"/>
        <v>96.2</v>
      </c>
    </row>
    <row r="116" spans="1:7" ht="114" customHeight="1">
      <c r="A116" s="10" t="s">
        <v>199</v>
      </c>
      <c r="B116" s="29" t="s">
        <v>162</v>
      </c>
      <c r="C116" s="12">
        <v>7944.92</v>
      </c>
      <c r="D116" s="12"/>
      <c r="E116" s="12">
        <f t="shared" si="4"/>
        <v>7944.92</v>
      </c>
      <c r="F116" s="12">
        <v>7944.91933</v>
      </c>
      <c r="G116" s="30">
        <f t="shared" si="2"/>
        <v>100</v>
      </c>
    </row>
    <row r="117" spans="1:7" ht="75">
      <c r="A117" s="10" t="s">
        <v>316</v>
      </c>
      <c r="B117" s="29" t="s">
        <v>315</v>
      </c>
      <c r="C117" s="12">
        <v>80195.967</v>
      </c>
      <c r="D117" s="12"/>
      <c r="E117" s="12">
        <f t="shared" si="4"/>
        <v>80195.967</v>
      </c>
      <c r="F117" s="12">
        <v>80195.967</v>
      </c>
      <c r="G117" s="30">
        <f t="shared" si="2"/>
        <v>100</v>
      </c>
    </row>
    <row r="118" spans="1:7" ht="45">
      <c r="A118" s="10" t="s">
        <v>200</v>
      </c>
      <c r="B118" s="29" t="s">
        <v>163</v>
      </c>
      <c r="C118" s="12">
        <v>2895304</v>
      </c>
      <c r="D118" s="12"/>
      <c r="E118" s="12">
        <f t="shared" si="4"/>
        <v>2895304</v>
      </c>
      <c r="F118" s="12">
        <v>2895303.99997</v>
      </c>
      <c r="G118" s="30">
        <f t="shared" si="2"/>
        <v>100</v>
      </c>
    </row>
    <row r="119" spans="1:7" ht="60">
      <c r="A119" s="10" t="s">
        <v>201</v>
      </c>
      <c r="B119" s="29" t="s">
        <v>83</v>
      </c>
      <c r="C119" s="12">
        <v>1285772.71</v>
      </c>
      <c r="D119" s="12"/>
      <c r="E119" s="12">
        <f t="shared" si="4"/>
        <v>1285772.71</v>
      </c>
      <c r="F119" s="12">
        <v>1285238.31749</v>
      </c>
      <c r="G119" s="30">
        <f t="shared" si="2"/>
        <v>100</v>
      </c>
    </row>
    <row r="120" spans="1:7" ht="75">
      <c r="A120" s="10" t="s">
        <v>202</v>
      </c>
      <c r="B120" s="29" t="s">
        <v>195</v>
      </c>
      <c r="C120" s="12">
        <v>606.25</v>
      </c>
      <c r="D120" s="12">
        <v>-62.95797</v>
      </c>
      <c r="E120" s="12">
        <f t="shared" si="4"/>
        <v>543.29203</v>
      </c>
      <c r="F120" s="12">
        <v>543.29203</v>
      </c>
      <c r="G120" s="30">
        <f t="shared" si="2"/>
        <v>100</v>
      </c>
    </row>
    <row r="121" spans="1:7" ht="60">
      <c r="A121" s="10" t="s">
        <v>203</v>
      </c>
      <c r="B121" s="29" t="s">
        <v>142</v>
      </c>
      <c r="C121" s="12">
        <v>251799.69926</v>
      </c>
      <c r="D121" s="12"/>
      <c r="E121" s="12">
        <f t="shared" si="4"/>
        <v>251799.69926</v>
      </c>
      <c r="F121" s="12">
        <v>213231.43351</v>
      </c>
      <c r="G121" s="30">
        <f t="shared" si="2"/>
        <v>84.7</v>
      </c>
    </row>
    <row r="122" spans="1:7" ht="60">
      <c r="A122" s="10" t="s">
        <v>228</v>
      </c>
      <c r="B122" s="29" t="s">
        <v>196</v>
      </c>
      <c r="C122" s="12">
        <v>807553.067</v>
      </c>
      <c r="D122" s="12"/>
      <c r="E122" s="12">
        <f t="shared" si="4"/>
        <v>807553.067</v>
      </c>
      <c r="F122" s="12">
        <v>807553.067</v>
      </c>
      <c r="G122" s="30">
        <f t="shared" si="2"/>
        <v>100</v>
      </c>
    </row>
    <row r="123" spans="1:7" ht="30">
      <c r="A123" s="10" t="s">
        <v>204</v>
      </c>
      <c r="B123" s="29" t="s">
        <v>143</v>
      </c>
      <c r="C123" s="12">
        <v>5141.1</v>
      </c>
      <c r="D123" s="12"/>
      <c r="E123" s="12">
        <f t="shared" si="4"/>
        <v>5141.1</v>
      </c>
      <c r="F123" s="12">
        <v>5140.99884</v>
      </c>
      <c r="G123" s="30">
        <f t="shared" si="2"/>
        <v>100</v>
      </c>
    </row>
    <row r="124" spans="1:7" ht="60">
      <c r="A124" s="10" t="s">
        <v>205</v>
      </c>
      <c r="B124" s="29" t="s">
        <v>252</v>
      </c>
      <c r="C124" s="12">
        <v>1356.83843</v>
      </c>
      <c r="D124" s="12"/>
      <c r="E124" s="12">
        <f t="shared" si="4"/>
        <v>1356.83843</v>
      </c>
      <c r="F124" s="12">
        <v>1356.83843</v>
      </c>
      <c r="G124" s="30">
        <f t="shared" si="2"/>
        <v>100</v>
      </c>
    </row>
    <row r="125" spans="1:7" ht="30">
      <c r="A125" s="10" t="s">
        <v>253</v>
      </c>
      <c r="B125" s="29" t="s">
        <v>197</v>
      </c>
      <c r="C125" s="12">
        <v>141237.47</v>
      </c>
      <c r="D125" s="12"/>
      <c r="E125" s="12">
        <f t="shared" si="4"/>
        <v>141237.47</v>
      </c>
      <c r="F125" s="12">
        <v>141237.46358</v>
      </c>
      <c r="G125" s="30">
        <f t="shared" si="2"/>
        <v>100</v>
      </c>
    </row>
    <row r="126" spans="1:7" ht="30">
      <c r="A126" s="10" t="s">
        <v>254</v>
      </c>
      <c r="B126" s="29" t="s">
        <v>197</v>
      </c>
      <c r="C126" s="12">
        <v>394450.73</v>
      </c>
      <c r="D126" s="12"/>
      <c r="E126" s="12">
        <f t="shared" si="4"/>
        <v>394450.73</v>
      </c>
      <c r="F126" s="12">
        <v>394450.70067</v>
      </c>
      <c r="G126" s="30">
        <f t="shared" si="2"/>
        <v>100</v>
      </c>
    </row>
    <row r="127" spans="1:7" ht="45">
      <c r="A127" s="10" t="s">
        <v>278</v>
      </c>
      <c r="B127" s="29" t="s">
        <v>277</v>
      </c>
      <c r="C127" s="12">
        <v>102236.25535</v>
      </c>
      <c r="D127" s="12"/>
      <c r="E127" s="12">
        <f t="shared" si="4"/>
        <v>102236.25535</v>
      </c>
      <c r="F127" s="12">
        <v>101473.95009</v>
      </c>
      <c r="G127" s="30">
        <f t="shared" si="2"/>
        <v>99.3</v>
      </c>
    </row>
    <row r="128" spans="1:7" ht="30">
      <c r="A128" s="10" t="s">
        <v>235</v>
      </c>
      <c r="B128" s="29" t="s">
        <v>114</v>
      </c>
      <c r="C128" s="12">
        <f>SUM(C129:C176)</f>
        <v>5658590.2076900005</v>
      </c>
      <c r="D128" s="12">
        <f>SUM(D129:D176)</f>
        <v>0</v>
      </c>
      <c r="E128" s="12">
        <f t="shared" si="4"/>
        <v>5658590.2076900005</v>
      </c>
      <c r="F128" s="12">
        <f>SUM(F129:F176)</f>
        <v>5510923.165630001</v>
      </c>
      <c r="G128" s="30">
        <f t="shared" si="2"/>
        <v>97.4</v>
      </c>
    </row>
    <row r="129" spans="1:7" ht="144.75" customHeight="1">
      <c r="A129" s="10" t="s">
        <v>183</v>
      </c>
      <c r="B129" s="29" t="s">
        <v>184</v>
      </c>
      <c r="C129" s="12">
        <v>183</v>
      </c>
      <c r="D129" s="12"/>
      <c r="E129" s="12">
        <f t="shared" si="4"/>
        <v>183</v>
      </c>
      <c r="F129" s="12">
        <v>182.70029</v>
      </c>
      <c r="G129" s="30">
        <f t="shared" si="2"/>
        <v>99.8</v>
      </c>
    </row>
    <row r="130" spans="1:7" ht="60">
      <c r="A130" s="10" t="s">
        <v>236</v>
      </c>
      <c r="B130" s="29" t="s">
        <v>375</v>
      </c>
      <c r="C130" s="12">
        <v>1037543</v>
      </c>
      <c r="D130" s="12"/>
      <c r="E130" s="12">
        <f t="shared" si="4"/>
        <v>1037543</v>
      </c>
      <c r="F130" s="12">
        <v>1027653.17557</v>
      </c>
      <c r="G130" s="30">
        <f t="shared" si="2"/>
        <v>99</v>
      </c>
    </row>
    <row r="131" spans="1:7" ht="45">
      <c r="A131" s="10" t="s">
        <v>376</v>
      </c>
      <c r="B131" s="29" t="s">
        <v>377</v>
      </c>
      <c r="C131" s="12">
        <v>32435.7</v>
      </c>
      <c r="D131" s="12"/>
      <c r="E131" s="12">
        <f t="shared" si="4"/>
        <v>32435.7</v>
      </c>
      <c r="F131" s="12">
        <v>32435.7</v>
      </c>
      <c r="G131" s="30">
        <f t="shared" si="2"/>
        <v>100</v>
      </c>
    </row>
    <row r="132" spans="1:7" ht="99" customHeight="1">
      <c r="A132" s="10" t="s">
        <v>378</v>
      </c>
      <c r="B132" s="29" t="s">
        <v>270</v>
      </c>
      <c r="C132" s="12">
        <v>34113</v>
      </c>
      <c r="D132" s="12"/>
      <c r="E132" s="12">
        <f t="shared" si="4"/>
        <v>34113</v>
      </c>
      <c r="F132" s="12">
        <v>34035.83464</v>
      </c>
      <c r="G132" s="30">
        <f t="shared" si="2"/>
        <v>99.8</v>
      </c>
    </row>
    <row r="133" spans="1:7" ht="30">
      <c r="A133" s="10" t="s">
        <v>82</v>
      </c>
      <c r="B133" s="29" t="s">
        <v>81</v>
      </c>
      <c r="C133" s="12">
        <v>3184.21</v>
      </c>
      <c r="D133" s="12"/>
      <c r="E133" s="12">
        <f t="shared" si="4"/>
        <v>3184.21</v>
      </c>
      <c r="F133" s="12">
        <v>3184.19678</v>
      </c>
      <c r="G133" s="30">
        <f t="shared" si="2"/>
        <v>100</v>
      </c>
    </row>
    <row r="134" spans="1:7" ht="60">
      <c r="A134" s="10" t="s">
        <v>192</v>
      </c>
      <c r="B134" s="29" t="s">
        <v>193</v>
      </c>
      <c r="C134" s="12">
        <v>27165</v>
      </c>
      <c r="D134" s="12"/>
      <c r="E134" s="12">
        <f t="shared" si="4"/>
        <v>27165</v>
      </c>
      <c r="F134" s="12">
        <v>26590.46851</v>
      </c>
      <c r="G134" s="30">
        <f t="shared" si="2"/>
        <v>97.9</v>
      </c>
    </row>
    <row r="135" spans="1:7" ht="45">
      <c r="A135" s="10" t="s">
        <v>164</v>
      </c>
      <c r="B135" s="29" t="s">
        <v>165</v>
      </c>
      <c r="C135" s="12">
        <v>719705.722</v>
      </c>
      <c r="D135" s="12"/>
      <c r="E135" s="12">
        <f t="shared" si="4"/>
        <v>719705.722</v>
      </c>
      <c r="F135" s="12">
        <v>719705.72049</v>
      </c>
      <c r="G135" s="30">
        <f t="shared" si="2"/>
        <v>100</v>
      </c>
    </row>
    <row r="136" spans="1:7" ht="75">
      <c r="A136" s="10" t="s">
        <v>77</v>
      </c>
      <c r="B136" s="29" t="s">
        <v>379</v>
      </c>
      <c r="C136" s="12">
        <v>58400</v>
      </c>
      <c r="D136" s="12"/>
      <c r="E136" s="12">
        <f t="shared" si="4"/>
        <v>58400</v>
      </c>
      <c r="F136" s="12">
        <v>58400</v>
      </c>
      <c r="G136" s="30">
        <f t="shared" si="2"/>
        <v>100</v>
      </c>
    </row>
    <row r="137" spans="1:7" ht="45">
      <c r="A137" s="10" t="s">
        <v>78</v>
      </c>
      <c r="B137" s="29" t="s">
        <v>380</v>
      </c>
      <c r="C137" s="12">
        <v>14084</v>
      </c>
      <c r="D137" s="12"/>
      <c r="E137" s="12">
        <f t="shared" si="4"/>
        <v>14084</v>
      </c>
      <c r="F137" s="12">
        <v>14084</v>
      </c>
      <c r="G137" s="30">
        <f t="shared" si="2"/>
        <v>100</v>
      </c>
    </row>
    <row r="138" spans="1:7" ht="75">
      <c r="A138" s="10" t="s">
        <v>79</v>
      </c>
      <c r="B138" s="29" t="s">
        <v>194</v>
      </c>
      <c r="C138" s="12">
        <v>932</v>
      </c>
      <c r="D138" s="12"/>
      <c r="E138" s="12">
        <f t="shared" si="4"/>
        <v>932</v>
      </c>
      <c r="F138" s="12">
        <v>932</v>
      </c>
      <c r="G138" s="30">
        <f t="shared" si="2"/>
        <v>100</v>
      </c>
    </row>
    <row r="139" spans="1:7" ht="60">
      <c r="A139" s="10" t="s">
        <v>207</v>
      </c>
      <c r="B139" s="29" t="s">
        <v>206</v>
      </c>
      <c r="C139" s="12">
        <v>43570.15</v>
      </c>
      <c r="D139" s="12"/>
      <c r="E139" s="12">
        <f t="shared" si="4"/>
        <v>43570.15</v>
      </c>
      <c r="F139" s="12">
        <v>43570.13368</v>
      </c>
      <c r="G139" s="30">
        <f t="shared" si="2"/>
        <v>100</v>
      </c>
    </row>
    <row r="140" spans="1:7" ht="84.75" customHeight="1">
      <c r="A140" s="10" t="s">
        <v>84</v>
      </c>
      <c r="B140" s="29" t="s">
        <v>381</v>
      </c>
      <c r="C140" s="12">
        <v>50631</v>
      </c>
      <c r="D140" s="12"/>
      <c r="E140" s="12">
        <f t="shared" si="4"/>
        <v>50631</v>
      </c>
      <c r="F140" s="12">
        <v>50631</v>
      </c>
      <c r="G140" s="30">
        <f t="shared" si="2"/>
        <v>100</v>
      </c>
    </row>
    <row r="141" spans="1:7" ht="45">
      <c r="A141" s="10" t="s">
        <v>166</v>
      </c>
      <c r="B141" s="29" t="s">
        <v>293</v>
      </c>
      <c r="C141" s="12">
        <v>7265.48</v>
      </c>
      <c r="D141" s="12"/>
      <c r="E141" s="12">
        <f t="shared" si="4"/>
        <v>7265.48</v>
      </c>
      <c r="F141" s="12">
        <v>6745.23447</v>
      </c>
      <c r="G141" s="30">
        <f t="shared" si="2"/>
        <v>92.8</v>
      </c>
    </row>
    <row r="142" spans="1:7" ht="45">
      <c r="A142" s="10" t="s">
        <v>237</v>
      </c>
      <c r="B142" s="29" t="s">
        <v>190</v>
      </c>
      <c r="C142" s="12">
        <v>190965.17</v>
      </c>
      <c r="D142" s="12"/>
      <c r="E142" s="12">
        <f t="shared" si="4"/>
        <v>190965.17</v>
      </c>
      <c r="F142" s="12">
        <v>190964.98279</v>
      </c>
      <c r="G142" s="30">
        <f t="shared" si="2"/>
        <v>100</v>
      </c>
    </row>
    <row r="143" spans="1:7" ht="45">
      <c r="A143" s="10" t="s">
        <v>238</v>
      </c>
      <c r="B143" s="29" t="s">
        <v>382</v>
      </c>
      <c r="C143" s="12">
        <v>55196.1</v>
      </c>
      <c r="D143" s="12"/>
      <c r="E143" s="12">
        <f t="shared" si="4"/>
        <v>55196.1</v>
      </c>
      <c r="F143" s="12">
        <v>55196.09686</v>
      </c>
      <c r="G143" s="30">
        <f aca="true" t="shared" si="5" ref="G143:G206">ROUND(F143/E143*100,1)</f>
        <v>100</v>
      </c>
    </row>
    <row r="144" spans="1:7" ht="60">
      <c r="A144" s="10" t="s">
        <v>209</v>
      </c>
      <c r="B144" s="29" t="s">
        <v>208</v>
      </c>
      <c r="C144" s="12">
        <v>301951.41</v>
      </c>
      <c r="D144" s="12"/>
      <c r="E144" s="12">
        <f t="shared" si="4"/>
        <v>301951.41</v>
      </c>
      <c r="F144" s="12">
        <v>301951.41</v>
      </c>
      <c r="G144" s="30">
        <f t="shared" si="5"/>
        <v>100</v>
      </c>
    </row>
    <row r="145" spans="1:7" ht="126.75" customHeight="1">
      <c r="A145" s="10" t="s">
        <v>210</v>
      </c>
      <c r="B145" s="29" t="s">
        <v>279</v>
      </c>
      <c r="C145" s="12">
        <v>2498.5</v>
      </c>
      <c r="D145" s="12"/>
      <c r="E145" s="12">
        <f t="shared" si="4"/>
        <v>2498.5</v>
      </c>
      <c r="F145" s="12">
        <v>2478.71818</v>
      </c>
      <c r="G145" s="30">
        <f t="shared" si="5"/>
        <v>99.2</v>
      </c>
    </row>
    <row r="146" spans="1:7" ht="60">
      <c r="A146" s="10" t="s">
        <v>239</v>
      </c>
      <c r="B146" s="29" t="s">
        <v>185</v>
      </c>
      <c r="C146" s="12">
        <v>6033.36</v>
      </c>
      <c r="D146" s="12"/>
      <c r="E146" s="12">
        <f t="shared" si="4"/>
        <v>6033.36</v>
      </c>
      <c r="F146" s="12">
        <v>6033.35771</v>
      </c>
      <c r="G146" s="30">
        <f t="shared" si="5"/>
        <v>100</v>
      </c>
    </row>
    <row r="147" spans="1:7" ht="60">
      <c r="A147" s="10" t="s">
        <v>240</v>
      </c>
      <c r="B147" s="29" t="s">
        <v>167</v>
      </c>
      <c r="C147" s="12">
        <v>174598.28653</v>
      </c>
      <c r="D147" s="12"/>
      <c r="E147" s="12">
        <f t="shared" si="4"/>
        <v>174598.28653</v>
      </c>
      <c r="F147" s="12">
        <v>162293.54255</v>
      </c>
      <c r="G147" s="30">
        <f t="shared" si="5"/>
        <v>93</v>
      </c>
    </row>
    <row r="148" spans="1:7" ht="45">
      <c r="A148" s="10" t="s">
        <v>241</v>
      </c>
      <c r="B148" s="29" t="s">
        <v>144</v>
      </c>
      <c r="C148" s="12">
        <v>188099.98</v>
      </c>
      <c r="D148" s="12"/>
      <c r="E148" s="12">
        <f t="shared" si="4"/>
        <v>188099.98</v>
      </c>
      <c r="F148" s="12">
        <v>187533.99809</v>
      </c>
      <c r="G148" s="30">
        <f t="shared" si="5"/>
        <v>99.7</v>
      </c>
    </row>
    <row r="149" spans="1:7" ht="45">
      <c r="A149" s="10" t="s">
        <v>242</v>
      </c>
      <c r="B149" s="29" t="s">
        <v>144</v>
      </c>
      <c r="C149" s="12">
        <v>157538.16</v>
      </c>
      <c r="D149" s="12"/>
      <c r="E149" s="12">
        <f t="shared" si="4"/>
        <v>157538.16</v>
      </c>
      <c r="F149" s="12">
        <v>127692.22396</v>
      </c>
      <c r="G149" s="30">
        <f t="shared" si="5"/>
        <v>81.1</v>
      </c>
    </row>
    <row r="150" spans="1:7" ht="30">
      <c r="A150" s="10" t="s">
        <v>243</v>
      </c>
      <c r="B150" s="29" t="s">
        <v>168</v>
      </c>
      <c r="C150" s="12">
        <v>62687.83</v>
      </c>
      <c r="D150" s="12"/>
      <c r="E150" s="12">
        <f t="shared" si="4"/>
        <v>62687.83</v>
      </c>
      <c r="F150" s="12">
        <v>58676.86411</v>
      </c>
      <c r="G150" s="30">
        <f t="shared" si="5"/>
        <v>93.6</v>
      </c>
    </row>
    <row r="151" spans="1:7" ht="60">
      <c r="A151" s="10" t="s">
        <v>244</v>
      </c>
      <c r="B151" s="29" t="s">
        <v>172</v>
      </c>
      <c r="C151" s="12">
        <v>11049.72</v>
      </c>
      <c r="D151" s="12"/>
      <c r="E151" s="12">
        <f t="shared" si="4"/>
        <v>11049.72</v>
      </c>
      <c r="F151" s="12">
        <v>11041.47501</v>
      </c>
      <c r="G151" s="30">
        <f t="shared" si="5"/>
        <v>99.9</v>
      </c>
    </row>
    <row r="152" spans="1:7" ht="57" customHeight="1">
      <c r="A152" s="10" t="s">
        <v>245</v>
      </c>
      <c r="B152" s="29" t="s">
        <v>141</v>
      </c>
      <c r="C152" s="12">
        <v>221206.54</v>
      </c>
      <c r="D152" s="12"/>
      <c r="E152" s="12">
        <f t="shared" si="4"/>
        <v>221206.54</v>
      </c>
      <c r="F152" s="12">
        <v>221206.54</v>
      </c>
      <c r="G152" s="30">
        <f t="shared" si="5"/>
        <v>100</v>
      </c>
    </row>
    <row r="153" spans="1:7" ht="45">
      <c r="A153" s="10" t="s">
        <v>332</v>
      </c>
      <c r="B153" s="29" t="s">
        <v>331</v>
      </c>
      <c r="C153" s="12">
        <v>16538.03</v>
      </c>
      <c r="D153" s="12"/>
      <c r="E153" s="12">
        <f t="shared" si="4"/>
        <v>16538.03</v>
      </c>
      <c r="F153" s="12">
        <v>13053.17044</v>
      </c>
      <c r="G153" s="30">
        <f t="shared" si="5"/>
        <v>78.9</v>
      </c>
    </row>
    <row r="154" spans="1:7" ht="60">
      <c r="A154" s="10" t="s">
        <v>151</v>
      </c>
      <c r="B154" s="29" t="s">
        <v>157</v>
      </c>
      <c r="C154" s="12">
        <v>35218</v>
      </c>
      <c r="D154" s="12"/>
      <c r="E154" s="12">
        <f t="shared" si="4"/>
        <v>35218</v>
      </c>
      <c r="F154" s="12">
        <v>34987.05726</v>
      </c>
      <c r="G154" s="30">
        <f t="shared" si="5"/>
        <v>99.3</v>
      </c>
    </row>
    <row r="155" spans="1:7" ht="90">
      <c r="A155" s="10" t="s">
        <v>405</v>
      </c>
      <c r="B155" s="29" t="s">
        <v>333</v>
      </c>
      <c r="C155" s="12">
        <v>98787</v>
      </c>
      <c r="D155" s="12"/>
      <c r="E155" s="12">
        <f t="shared" si="4"/>
        <v>98787</v>
      </c>
      <c r="F155" s="12">
        <v>91620.94094</v>
      </c>
      <c r="G155" s="30">
        <f t="shared" si="5"/>
        <v>92.7</v>
      </c>
    </row>
    <row r="156" spans="1:7" ht="45">
      <c r="A156" s="10" t="s">
        <v>212</v>
      </c>
      <c r="B156" s="29" t="s">
        <v>211</v>
      </c>
      <c r="C156" s="12">
        <v>5896.21</v>
      </c>
      <c r="D156" s="12"/>
      <c r="E156" s="12">
        <f t="shared" si="4"/>
        <v>5896.21</v>
      </c>
      <c r="F156" s="12">
        <v>5295.71844</v>
      </c>
      <c r="G156" s="30">
        <f t="shared" si="5"/>
        <v>89.8</v>
      </c>
    </row>
    <row r="157" spans="1:7" ht="45">
      <c r="A157" s="10" t="s">
        <v>406</v>
      </c>
      <c r="B157" s="29" t="s">
        <v>186</v>
      </c>
      <c r="C157" s="12">
        <v>24444.22</v>
      </c>
      <c r="D157" s="12"/>
      <c r="E157" s="12">
        <f t="shared" si="4"/>
        <v>24444.22</v>
      </c>
      <c r="F157" s="12">
        <v>23960.1404</v>
      </c>
      <c r="G157" s="30">
        <f t="shared" si="5"/>
        <v>98</v>
      </c>
    </row>
    <row r="158" spans="1:7" ht="30">
      <c r="A158" s="10" t="s">
        <v>383</v>
      </c>
      <c r="B158" s="29" t="s">
        <v>286</v>
      </c>
      <c r="C158" s="12">
        <v>26292.81</v>
      </c>
      <c r="D158" s="12"/>
      <c r="E158" s="12">
        <f t="shared" si="4"/>
        <v>26292.81</v>
      </c>
      <c r="F158" s="12">
        <v>25713.53129</v>
      </c>
      <c r="G158" s="30">
        <f t="shared" si="5"/>
        <v>97.8</v>
      </c>
    </row>
    <row r="159" spans="1:7" ht="153.75" customHeight="1">
      <c r="A159" s="10" t="s">
        <v>407</v>
      </c>
      <c r="B159" s="29" t="s">
        <v>189</v>
      </c>
      <c r="C159" s="12">
        <v>2037.6</v>
      </c>
      <c r="D159" s="12"/>
      <c r="E159" s="12">
        <f t="shared" si="4"/>
        <v>2037.6</v>
      </c>
      <c r="F159" s="12">
        <v>1987.6734</v>
      </c>
      <c r="G159" s="30">
        <f t="shared" si="5"/>
        <v>97.5</v>
      </c>
    </row>
    <row r="160" spans="1:7" ht="86.25" customHeight="1">
      <c r="A160" s="10" t="s">
        <v>408</v>
      </c>
      <c r="B160" s="29" t="s">
        <v>191</v>
      </c>
      <c r="C160" s="12">
        <v>44092</v>
      </c>
      <c r="D160" s="12"/>
      <c r="E160" s="12">
        <f t="shared" si="4"/>
        <v>44092</v>
      </c>
      <c r="F160" s="12">
        <v>44091.12239</v>
      </c>
      <c r="G160" s="30">
        <f t="shared" si="5"/>
        <v>100</v>
      </c>
    </row>
    <row r="161" spans="1:7" ht="60">
      <c r="A161" s="10" t="s">
        <v>229</v>
      </c>
      <c r="B161" s="29" t="s">
        <v>213</v>
      </c>
      <c r="C161" s="12">
        <v>64558.90029</v>
      </c>
      <c r="D161" s="12"/>
      <c r="E161" s="12">
        <f t="shared" si="4"/>
        <v>64558.90029</v>
      </c>
      <c r="F161" s="12">
        <v>0</v>
      </c>
      <c r="G161" s="30">
        <f t="shared" si="5"/>
        <v>0</v>
      </c>
    </row>
    <row r="162" spans="1:7" ht="60">
      <c r="A162" s="10" t="s">
        <v>230</v>
      </c>
      <c r="B162" s="29" t="s">
        <v>214</v>
      </c>
      <c r="C162" s="12">
        <v>1459.33787</v>
      </c>
      <c r="D162" s="12"/>
      <c r="E162" s="12">
        <f t="shared" si="4"/>
        <v>1459.33787</v>
      </c>
      <c r="F162" s="12">
        <v>779.122</v>
      </c>
      <c r="G162" s="30">
        <f t="shared" si="5"/>
        <v>53.4</v>
      </c>
    </row>
    <row r="163" spans="1:7" ht="75">
      <c r="A163" s="10" t="s">
        <v>384</v>
      </c>
      <c r="B163" s="29" t="s">
        <v>215</v>
      </c>
      <c r="C163" s="12">
        <v>300</v>
      </c>
      <c r="D163" s="12"/>
      <c r="E163" s="12">
        <f t="shared" si="4"/>
        <v>300</v>
      </c>
      <c r="F163" s="12">
        <v>300</v>
      </c>
      <c r="G163" s="30">
        <f t="shared" si="5"/>
        <v>100</v>
      </c>
    </row>
    <row r="164" spans="1:7" ht="75">
      <c r="A164" s="10" t="s">
        <v>261</v>
      </c>
      <c r="B164" s="29" t="s">
        <v>262</v>
      </c>
      <c r="C164" s="12">
        <v>4111.7</v>
      </c>
      <c r="D164" s="12"/>
      <c r="E164" s="12">
        <f t="shared" si="4"/>
        <v>4111.7</v>
      </c>
      <c r="F164" s="12">
        <v>3912.94161</v>
      </c>
      <c r="G164" s="30">
        <f t="shared" si="5"/>
        <v>95.2</v>
      </c>
    </row>
    <row r="165" spans="1:7" ht="60">
      <c r="A165" s="10" t="s">
        <v>266</v>
      </c>
      <c r="B165" s="29" t="s">
        <v>263</v>
      </c>
      <c r="C165" s="12">
        <v>9373</v>
      </c>
      <c r="D165" s="12"/>
      <c r="E165" s="12">
        <f t="shared" si="4"/>
        <v>9373</v>
      </c>
      <c r="F165" s="12">
        <v>0</v>
      </c>
      <c r="G165" s="30">
        <f t="shared" si="5"/>
        <v>0</v>
      </c>
    </row>
    <row r="166" spans="1:7" ht="30">
      <c r="A166" s="10" t="s">
        <v>267</v>
      </c>
      <c r="B166" s="29" t="s">
        <v>264</v>
      </c>
      <c r="C166" s="12">
        <v>5983.07</v>
      </c>
      <c r="D166" s="12"/>
      <c r="E166" s="12">
        <f t="shared" si="4"/>
        <v>5983.07</v>
      </c>
      <c r="F166" s="12">
        <v>5475.61254</v>
      </c>
      <c r="G166" s="30">
        <f t="shared" si="5"/>
        <v>91.5</v>
      </c>
    </row>
    <row r="167" spans="1:7" ht="75">
      <c r="A167" s="10" t="s">
        <v>287</v>
      </c>
      <c r="B167" s="29" t="s">
        <v>288</v>
      </c>
      <c r="C167" s="12">
        <v>70491.79</v>
      </c>
      <c r="D167" s="12"/>
      <c r="E167" s="12">
        <f t="shared" si="4"/>
        <v>70491.79</v>
      </c>
      <c r="F167" s="12">
        <v>70491.78537</v>
      </c>
      <c r="G167" s="30">
        <f t="shared" si="5"/>
        <v>100</v>
      </c>
    </row>
    <row r="168" spans="1:7" ht="83.25" customHeight="1">
      <c r="A168" s="10" t="s">
        <v>314</v>
      </c>
      <c r="B168" s="29" t="s">
        <v>313</v>
      </c>
      <c r="C168" s="12">
        <v>6156</v>
      </c>
      <c r="D168" s="12"/>
      <c r="E168" s="12">
        <f t="shared" si="4"/>
        <v>6156</v>
      </c>
      <c r="F168" s="12">
        <v>4402.72352</v>
      </c>
      <c r="G168" s="30">
        <f t="shared" si="5"/>
        <v>71.5</v>
      </c>
    </row>
    <row r="169" spans="1:7" ht="105">
      <c r="A169" s="10" t="s">
        <v>318</v>
      </c>
      <c r="B169" s="29" t="s">
        <v>317</v>
      </c>
      <c r="C169" s="12">
        <v>295892.42</v>
      </c>
      <c r="D169" s="12"/>
      <c r="E169" s="12">
        <f t="shared" si="4"/>
        <v>295892.42</v>
      </c>
      <c r="F169" s="12">
        <v>295892.42</v>
      </c>
      <c r="G169" s="30">
        <f t="shared" si="5"/>
        <v>100</v>
      </c>
    </row>
    <row r="170" spans="1:7" ht="45">
      <c r="A170" s="10" t="s">
        <v>320</v>
      </c>
      <c r="B170" s="29" t="s">
        <v>319</v>
      </c>
      <c r="C170" s="12">
        <v>56430</v>
      </c>
      <c r="D170" s="12"/>
      <c r="E170" s="12">
        <f t="shared" si="4"/>
        <v>56430</v>
      </c>
      <c r="F170" s="12">
        <v>56429.99686</v>
      </c>
      <c r="G170" s="30">
        <f t="shared" si="5"/>
        <v>100</v>
      </c>
    </row>
    <row r="171" spans="1:7" ht="60">
      <c r="A171" s="10" t="s">
        <v>409</v>
      </c>
      <c r="B171" s="29" t="s">
        <v>169</v>
      </c>
      <c r="C171" s="12">
        <v>494114.81</v>
      </c>
      <c r="D171" s="12"/>
      <c r="E171" s="12">
        <f t="shared" si="4"/>
        <v>494114.81</v>
      </c>
      <c r="F171" s="12">
        <v>493933.84536</v>
      </c>
      <c r="G171" s="30">
        <f t="shared" si="5"/>
        <v>100</v>
      </c>
    </row>
    <row r="172" spans="1:7" ht="69" customHeight="1">
      <c r="A172" s="10" t="s">
        <v>410</v>
      </c>
      <c r="B172" s="29" t="s">
        <v>170</v>
      </c>
      <c r="C172" s="12">
        <v>253358.63</v>
      </c>
      <c r="D172" s="12"/>
      <c r="E172" s="12">
        <f aca="true" t="shared" si="6" ref="E172:E235">C172+D172</f>
        <v>253358.63</v>
      </c>
      <c r="F172" s="12">
        <v>253358.62976</v>
      </c>
      <c r="G172" s="30">
        <f t="shared" si="5"/>
        <v>100</v>
      </c>
    </row>
    <row r="173" spans="1:7" ht="83.25" customHeight="1">
      <c r="A173" s="10" t="s">
        <v>411</v>
      </c>
      <c r="B173" s="29" t="s">
        <v>276</v>
      </c>
      <c r="C173" s="12">
        <v>197162.451</v>
      </c>
      <c r="D173" s="12"/>
      <c r="E173" s="12">
        <f t="shared" si="6"/>
        <v>197162.451</v>
      </c>
      <c r="F173" s="12">
        <v>197162.45036</v>
      </c>
      <c r="G173" s="30">
        <f t="shared" si="5"/>
        <v>100</v>
      </c>
    </row>
    <row r="174" spans="1:7" ht="60">
      <c r="A174" s="10" t="s">
        <v>218</v>
      </c>
      <c r="B174" s="29" t="s">
        <v>216</v>
      </c>
      <c r="C174" s="12">
        <v>62781.25</v>
      </c>
      <c r="D174" s="12"/>
      <c r="E174" s="12">
        <f t="shared" si="6"/>
        <v>62781.25</v>
      </c>
      <c r="F174" s="12">
        <v>62781.25</v>
      </c>
      <c r="G174" s="30">
        <f t="shared" si="5"/>
        <v>100</v>
      </c>
    </row>
    <row r="175" spans="1:7" ht="60">
      <c r="A175" s="10" t="s">
        <v>219</v>
      </c>
      <c r="B175" s="29" t="s">
        <v>217</v>
      </c>
      <c r="C175" s="12">
        <v>404052.34</v>
      </c>
      <c r="D175" s="12"/>
      <c r="E175" s="12">
        <f t="shared" si="6"/>
        <v>404052.34</v>
      </c>
      <c r="F175" s="12">
        <v>404052.34</v>
      </c>
      <c r="G175" s="30">
        <f t="shared" si="5"/>
        <v>100</v>
      </c>
    </row>
    <row r="176" spans="1:7" ht="81.75" customHeight="1">
      <c r="A176" s="10" t="s">
        <v>322</v>
      </c>
      <c r="B176" s="29" t="s">
        <v>323</v>
      </c>
      <c r="C176" s="12">
        <v>78021.32</v>
      </c>
      <c r="D176" s="12"/>
      <c r="E176" s="12">
        <f t="shared" si="6"/>
        <v>78021.32</v>
      </c>
      <c r="F176" s="12">
        <v>78021.32</v>
      </c>
      <c r="G176" s="30">
        <f t="shared" si="5"/>
        <v>100</v>
      </c>
    </row>
    <row r="177" spans="1:7" ht="30">
      <c r="A177" s="10" t="s">
        <v>85</v>
      </c>
      <c r="B177" s="29" t="s">
        <v>123</v>
      </c>
      <c r="C177" s="11">
        <f>C178+C181+C193+C197+C198+C199+C200+C201</f>
        <v>6787297.14</v>
      </c>
      <c r="D177" s="11">
        <f>D178+D181+D193+D197+D198+D199+D200+D201</f>
        <v>0</v>
      </c>
      <c r="E177" s="11">
        <f t="shared" si="6"/>
        <v>6787297.14</v>
      </c>
      <c r="F177" s="11">
        <f>F178+F181+F193+F197+F198+F199+F200+F201</f>
        <v>6735363.41057</v>
      </c>
      <c r="G177" s="28">
        <f t="shared" si="5"/>
        <v>99.2</v>
      </c>
    </row>
    <row r="178" spans="1:7" ht="45">
      <c r="A178" s="10" t="s">
        <v>269</v>
      </c>
      <c r="B178" s="29" t="s">
        <v>112</v>
      </c>
      <c r="C178" s="12">
        <f>C179+C180</f>
        <v>40426</v>
      </c>
      <c r="D178" s="12">
        <f>D179+D180</f>
        <v>0</v>
      </c>
      <c r="E178" s="12">
        <f t="shared" si="6"/>
        <v>40426</v>
      </c>
      <c r="F178" s="12">
        <f>F179+F180</f>
        <v>38827.782100000004</v>
      </c>
      <c r="G178" s="30">
        <f t="shared" si="5"/>
        <v>96</v>
      </c>
    </row>
    <row r="179" spans="1:7" ht="75">
      <c r="A179" s="10" t="s">
        <v>96</v>
      </c>
      <c r="B179" s="29" t="s">
        <v>94</v>
      </c>
      <c r="C179" s="12">
        <v>6671</v>
      </c>
      <c r="D179" s="12"/>
      <c r="E179" s="12">
        <f t="shared" si="6"/>
        <v>6671</v>
      </c>
      <c r="F179" s="12">
        <v>5073.38981</v>
      </c>
      <c r="G179" s="30">
        <f t="shared" si="5"/>
        <v>76.1</v>
      </c>
    </row>
    <row r="180" spans="1:7" ht="75">
      <c r="A180" s="10" t="s">
        <v>97</v>
      </c>
      <c r="B180" s="29" t="s">
        <v>95</v>
      </c>
      <c r="C180" s="12">
        <v>33755</v>
      </c>
      <c r="D180" s="12"/>
      <c r="E180" s="12">
        <f t="shared" si="6"/>
        <v>33755</v>
      </c>
      <c r="F180" s="12">
        <v>33754.39229</v>
      </c>
      <c r="G180" s="30">
        <f t="shared" si="5"/>
        <v>100</v>
      </c>
    </row>
    <row r="181" spans="1:7" ht="45">
      <c r="A181" s="10" t="s">
        <v>110</v>
      </c>
      <c r="B181" s="29" t="s">
        <v>111</v>
      </c>
      <c r="C181" s="12">
        <f>SUM(C182:C192)</f>
        <v>79674.34</v>
      </c>
      <c r="D181" s="12">
        <f>SUM(D182:D192)</f>
        <v>0</v>
      </c>
      <c r="E181" s="12">
        <f t="shared" si="6"/>
        <v>79674.34</v>
      </c>
      <c r="F181" s="12">
        <f>SUM(F182:F192)</f>
        <v>77126.25158</v>
      </c>
      <c r="G181" s="30">
        <f t="shared" si="5"/>
        <v>96.8</v>
      </c>
    </row>
    <row r="182" spans="1:7" ht="60">
      <c r="A182" s="10" t="s">
        <v>146</v>
      </c>
      <c r="B182" s="29" t="s">
        <v>145</v>
      </c>
      <c r="C182" s="12">
        <v>26565</v>
      </c>
      <c r="D182" s="12"/>
      <c r="E182" s="12">
        <f t="shared" si="6"/>
        <v>26565</v>
      </c>
      <c r="F182" s="12">
        <v>26565</v>
      </c>
      <c r="G182" s="30">
        <f t="shared" si="5"/>
        <v>100</v>
      </c>
    </row>
    <row r="183" spans="1:7" ht="83.25" customHeight="1">
      <c r="A183" s="10" t="s">
        <v>101</v>
      </c>
      <c r="B183" s="29" t="s">
        <v>120</v>
      </c>
      <c r="C183" s="12">
        <v>14759</v>
      </c>
      <c r="D183" s="12"/>
      <c r="E183" s="12">
        <f t="shared" si="6"/>
        <v>14759</v>
      </c>
      <c r="F183" s="12">
        <v>13945.11158</v>
      </c>
      <c r="G183" s="30">
        <f t="shared" si="5"/>
        <v>94.5</v>
      </c>
    </row>
    <row r="184" spans="1:7" ht="105">
      <c r="A184" s="10" t="s">
        <v>91</v>
      </c>
      <c r="B184" s="29" t="s">
        <v>121</v>
      </c>
      <c r="C184" s="12">
        <v>13366</v>
      </c>
      <c r="D184" s="12"/>
      <c r="E184" s="12">
        <f t="shared" si="6"/>
        <v>13366</v>
      </c>
      <c r="F184" s="12">
        <v>13366</v>
      </c>
      <c r="G184" s="30">
        <f t="shared" si="5"/>
        <v>100</v>
      </c>
    </row>
    <row r="185" spans="1:7" ht="231.75" customHeight="1">
      <c r="A185" s="10" t="s">
        <v>89</v>
      </c>
      <c r="B185" s="29" t="s">
        <v>88</v>
      </c>
      <c r="C185" s="12">
        <v>2965</v>
      </c>
      <c r="D185" s="12"/>
      <c r="E185" s="12">
        <f t="shared" si="6"/>
        <v>2965</v>
      </c>
      <c r="F185" s="12">
        <v>2965</v>
      </c>
      <c r="G185" s="30">
        <f t="shared" si="5"/>
        <v>100</v>
      </c>
    </row>
    <row r="186" spans="1:7" ht="75">
      <c r="A186" s="10" t="s">
        <v>90</v>
      </c>
      <c r="B186" s="29" t="s">
        <v>131</v>
      </c>
      <c r="C186" s="12">
        <v>8620</v>
      </c>
      <c r="D186" s="12"/>
      <c r="E186" s="12">
        <f t="shared" si="6"/>
        <v>8620</v>
      </c>
      <c r="F186" s="12">
        <v>8620</v>
      </c>
      <c r="G186" s="30">
        <f t="shared" si="5"/>
        <v>100</v>
      </c>
    </row>
    <row r="187" spans="1:7" ht="87" customHeight="1">
      <c r="A187" s="10" t="s">
        <v>100</v>
      </c>
      <c r="B187" s="29" t="s">
        <v>119</v>
      </c>
      <c r="C187" s="12">
        <v>708</v>
      </c>
      <c r="D187" s="12"/>
      <c r="E187" s="12">
        <f t="shared" si="6"/>
        <v>708</v>
      </c>
      <c r="F187" s="12">
        <v>708</v>
      </c>
      <c r="G187" s="30">
        <f t="shared" si="5"/>
        <v>100</v>
      </c>
    </row>
    <row r="188" spans="1:7" ht="98.25" customHeight="1">
      <c r="A188" s="10" t="s">
        <v>99</v>
      </c>
      <c r="B188" s="29" t="s">
        <v>98</v>
      </c>
      <c r="C188" s="12">
        <v>23</v>
      </c>
      <c r="D188" s="12"/>
      <c r="E188" s="12">
        <f t="shared" si="6"/>
        <v>23</v>
      </c>
      <c r="F188" s="12">
        <v>0</v>
      </c>
      <c r="G188" s="30">
        <f t="shared" si="5"/>
        <v>0</v>
      </c>
    </row>
    <row r="189" spans="1:7" ht="105">
      <c r="A189" s="10" t="s">
        <v>246</v>
      </c>
      <c r="B189" s="29" t="s">
        <v>257</v>
      </c>
      <c r="C189" s="12">
        <v>1515</v>
      </c>
      <c r="D189" s="12"/>
      <c r="E189" s="12">
        <f t="shared" si="6"/>
        <v>1515</v>
      </c>
      <c r="F189" s="12">
        <v>0</v>
      </c>
      <c r="G189" s="30">
        <f t="shared" si="5"/>
        <v>0</v>
      </c>
    </row>
    <row r="190" spans="1:7" ht="180">
      <c r="A190" s="10" t="s">
        <v>247</v>
      </c>
      <c r="B190" s="29" t="s">
        <v>258</v>
      </c>
      <c r="C190" s="12">
        <v>3952</v>
      </c>
      <c r="D190" s="12"/>
      <c r="E190" s="12">
        <f t="shared" si="6"/>
        <v>3952</v>
      </c>
      <c r="F190" s="12">
        <v>3806.8</v>
      </c>
      <c r="G190" s="30">
        <f t="shared" si="5"/>
        <v>96.3</v>
      </c>
    </row>
    <row r="191" spans="1:7" ht="135">
      <c r="A191" s="10" t="s">
        <v>221</v>
      </c>
      <c r="B191" s="29" t="s">
        <v>220</v>
      </c>
      <c r="C191" s="12">
        <v>6551.34</v>
      </c>
      <c r="D191" s="12"/>
      <c r="E191" s="12">
        <f t="shared" si="6"/>
        <v>6551.34</v>
      </c>
      <c r="F191" s="12">
        <v>6551.34</v>
      </c>
      <c r="G191" s="30">
        <f t="shared" si="5"/>
        <v>100</v>
      </c>
    </row>
    <row r="192" spans="1:7" ht="105">
      <c r="A192" s="10" t="s">
        <v>328</v>
      </c>
      <c r="B192" s="29" t="s">
        <v>329</v>
      </c>
      <c r="C192" s="12">
        <v>650</v>
      </c>
      <c r="D192" s="12"/>
      <c r="E192" s="12">
        <f t="shared" si="6"/>
        <v>650</v>
      </c>
      <c r="F192" s="12">
        <v>599</v>
      </c>
      <c r="G192" s="30">
        <f t="shared" si="5"/>
        <v>92.2</v>
      </c>
    </row>
    <row r="193" spans="1:7" ht="90">
      <c r="A193" s="10" t="s">
        <v>108</v>
      </c>
      <c r="B193" s="29" t="s">
        <v>109</v>
      </c>
      <c r="C193" s="12">
        <f>SUM(C194:C196)</f>
        <v>107550</v>
      </c>
      <c r="D193" s="12">
        <f>SUM(D194:D196)</f>
        <v>0</v>
      </c>
      <c r="E193" s="12">
        <f t="shared" si="6"/>
        <v>107550</v>
      </c>
      <c r="F193" s="12">
        <f>SUM(F194:F196)</f>
        <v>85534.30416</v>
      </c>
      <c r="G193" s="30">
        <f t="shared" si="5"/>
        <v>79.5</v>
      </c>
    </row>
    <row r="194" spans="1:7" ht="114" customHeight="1">
      <c r="A194" s="10" t="s">
        <v>103</v>
      </c>
      <c r="B194" s="29" t="s">
        <v>102</v>
      </c>
      <c r="C194" s="12">
        <v>6045</v>
      </c>
      <c r="D194" s="12"/>
      <c r="E194" s="12">
        <f t="shared" si="6"/>
        <v>6045</v>
      </c>
      <c r="F194" s="12">
        <v>6045</v>
      </c>
      <c r="G194" s="30">
        <f t="shared" si="5"/>
        <v>100</v>
      </c>
    </row>
    <row r="195" spans="1:7" ht="120">
      <c r="A195" s="10" t="s">
        <v>106</v>
      </c>
      <c r="B195" s="29" t="s">
        <v>104</v>
      </c>
      <c r="C195" s="12">
        <v>1005</v>
      </c>
      <c r="D195" s="12"/>
      <c r="E195" s="12">
        <f t="shared" si="6"/>
        <v>1005</v>
      </c>
      <c r="F195" s="12">
        <v>689.49832</v>
      </c>
      <c r="G195" s="30">
        <f t="shared" si="5"/>
        <v>68.6</v>
      </c>
    </row>
    <row r="196" spans="1:7" ht="105">
      <c r="A196" s="10" t="s">
        <v>107</v>
      </c>
      <c r="B196" s="29" t="s">
        <v>105</v>
      </c>
      <c r="C196" s="12">
        <v>100500</v>
      </c>
      <c r="D196" s="12"/>
      <c r="E196" s="12">
        <f t="shared" si="6"/>
        <v>100500</v>
      </c>
      <c r="F196" s="12">
        <v>78799.80584</v>
      </c>
      <c r="G196" s="30">
        <f t="shared" si="5"/>
        <v>78.4</v>
      </c>
    </row>
    <row r="197" spans="1:7" ht="60">
      <c r="A197" s="10" t="s">
        <v>93</v>
      </c>
      <c r="B197" s="29" t="s">
        <v>92</v>
      </c>
      <c r="C197" s="12">
        <v>147067</v>
      </c>
      <c r="D197" s="12"/>
      <c r="E197" s="12">
        <f t="shared" si="6"/>
        <v>147067</v>
      </c>
      <c r="F197" s="12">
        <v>142839.83287</v>
      </c>
      <c r="G197" s="30">
        <f t="shared" si="5"/>
        <v>97.1</v>
      </c>
    </row>
    <row r="198" spans="1:7" ht="65.25" customHeight="1">
      <c r="A198" s="10" t="s">
        <v>87</v>
      </c>
      <c r="B198" s="29" t="s">
        <v>86</v>
      </c>
      <c r="C198" s="12">
        <v>3337</v>
      </c>
      <c r="D198" s="12"/>
      <c r="E198" s="12">
        <f t="shared" si="6"/>
        <v>3337</v>
      </c>
      <c r="F198" s="12">
        <v>3267.39178</v>
      </c>
      <c r="G198" s="30">
        <f t="shared" si="5"/>
        <v>97.9</v>
      </c>
    </row>
    <row r="199" spans="1:7" ht="63.75" customHeight="1">
      <c r="A199" s="10" t="s">
        <v>248</v>
      </c>
      <c r="B199" s="29" t="s">
        <v>155</v>
      </c>
      <c r="C199" s="12">
        <v>147735</v>
      </c>
      <c r="D199" s="12"/>
      <c r="E199" s="12">
        <f t="shared" si="6"/>
        <v>147735</v>
      </c>
      <c r="F199" s="12">
        <v>147678.16247</v>
      </c>
      <c r="G199" s="30">
        <f t="shared" si="5"/>
        <v>100</v>
      </c>
    </row>
    <row r="200" spans="1:7" ht="50.25" customHeight="1">
      <c r="A200" s="10" t="s">
        <v>249</v>
      </c>
      <c r="B200" s="29" t="s">
        <v>222</v>
      </c>
      <c r="C200" s="12">
        <v>20132.8</v>
      </c>
      <c r="D200" s="12"/>
      <c r="E200" s="12">
        <f t="shared" si="6"/>
        <v>20132.8</v>
      </c>
      <c r="F200" s="12">
        <v>17621.13375</v>
      </c>
      <c r="G200" s="30">
        <f t="shared" si="5"/>
        <v>87.5</v>
      </c>
    </row>
    <row r="201" spans="1:7" ht="30">
      <c r="A201" s="10" t="s">
        <v>113</v>
      </c>
      <c r="B201" s="29" t="s">
        <v>125</v>
      </c>
      <c r="C201" s="12">
        <f>SUM(C202:C203)</f>
        <v>6241375</v>
      </c>
      <c r="D201" s="12">
        <f>SUM(D202:D203)</f>
        <v>0</v>
      </c>
      <c r="E201" s="12">
        <f t="shared" si="6"/>
        <v>6241375</v>
      </c>
      <c r="F201" s="12">
        <f>SUM(F202:F203)</f>
        <v>6222468.55186</v>
      </c>
      <c r="G201" s="30">
        <f t="shared" si="5"/>
        <v>99.7</v>
      </c>
    </row>
    <row r="202" spans="1:7" ht="283.5" customHeight="1">
      <c r="A202" s="10" t="s">
        <v>223</v>
      </c>
      <c r="B202" s="29" t="s">
        <v>225</v>
      </c>
      <c r="C202" s="12">
        <v>422038</v>
      </c>
      <c r="D202" s="12"/>
      <c r="E202" s="12">
        <f t="shared" si="6"/>
        <v>422038</v>
      </c>
      <c r="F202" s="12">
        <v>410072.72719</v>
      </c>
      <c r="G202" s="30">
        <f t="shared" si="5"/>
        <v>97.2</v>
      </c>
    </row>
    <row r="203" spans="1:7" ht="228" customHeight="1">
      <c r="A203" s="10" t="s">
        <v>224</v>
      </c>
      <c r="B203" s="29" t="s">
        <v>226</v>
      </c>
      <c r="C203" s="12">
        <v>5819337</v>
      </c>
      <c r="D203" s="12"/>
      <c r="E203" s="12">
        <f t="shared" si="6"/>
        <v>5819337</v>
      </c>
      <c r="F203" s="12">
        <v>5812395.82467</v>
      </c>
      <c r="G203" s="30">
        <f t="shared" si="5"/>
        <v>99.9</v>
      </c>
    </row>
    <row r="204" spans="1:7" ht="18.75" customHeight="1">
      <c r="A204" s="10" t="s">
        <v>250</v>
      </c>
      <c r="B204" s="29" t="s">
        <v>171</v>
      </c>
      <c r="C204" s="12">
        <f>SUM(C205:C217)</f>
        <v>687354.0599999999</v>
      </c>
      <c r="D204" s="12">
        <f>SUM(D205:D217)</f>
        <v>0</v>
      </c>
      <c r="E204" s="12">
        <f t="shared" si="6"/>
        <v>687354.0599999999</v>
      </c>
      <c r="F204" s="12">
        <f>SUM(F205:F217)</f>
        <v>680410.89972</v>
      </c>
      <c r="G204" s="30">
        <f t="shared" si="5"/>
        <v>99</v>
      </c>
    </row>
    <row r="205" spans="1:7" ht="84" customHeight="1">
      <c r="A205" s="10" t="s">
        <v>340</v>
      </c>
      <c r="B205" s="29" t="s">
        <v>341</v>
      </c>
      <c r="C205" s="12">
        <v>3087</v>
      </c>
      <c r="D205" s="12"/>
      <c r="E205" s="12">
        <f t="shared" si="6"/>
        <v>3087</v>
      </c>
      <c r="F205" s="12">
        <v>3087</v>
      </c>
      <c r="G205" s="30">
        <f t="shared" si="5"/>
        <v>100</v>
      </c>
    </row>
    <row r="206" spans="1:7" ht="45">
      <c r="A206" s="10" t="s">
        <v>259</v>
      </c>
      <c r="B206" s="29" t="s">
        <v>227</v>
      </c>
      <c r="C206" s="12">
        <v>29000</v>
      </c>
      <c r="D206" s="12"/>
      <c r="E206" s="12">
        <f t="shared" si="6"/>
        <v>29000</v>
      </c>
      <c r="F206" s="12">
        <v>29000</v>
      </c>
      <c r="G206" s="30">
        <f t="shared" si="5"/>
        <v>100</v>
      </c>
    </row>
    <row r="207" spans="1:7" ht="75">
      <c r="A207" s="10" t="s">
        <v>268</v>
      </c>
      <c r="B207" s="29" t="s">
        <v>265</v>
      </c>
      <c r="C207" s="12">
        <v>73632</v>
      </c>
      <c r="D207" s="12"/>
      <c r="E207" s="12">
        <f t="shared" si="6"/>
        <v>73632</v>
      </c>
      <c r="F207" s="12">
        <v>73631.27887</v>
      </c>
      <c r="G207" s="30">
        <f aca="true" t="shared" si="7" ref="G207:G238">ROUND(F207/E207*100,1)</f>
        <v>100</v>
      </c>
    </row>
    <row r="208" spans="1:7" ht="123.75" customHeight="1">
      <c r="A208" s="10" t="s">
        <v>284</v>
      </c>
      <c r="B208" s="29" t="s">
        <v>285</v>
      </c>
      <c r="C208" s="12">
        <v>3772</v>
      </c>
      <c r="D208" s="12"/>
      <c r="E208" s="12">
        <f t="shared" si="6"/>
        <v>3772</v>
      </c>
      <c r="F208" s="12">
        <v>3772</v>
      </c>
      <c r="G208" s="30">
        <f t="shared" si="7"/>
        <v>100</v>
      </c>
    </row>
    <row r="209" spans="1:7" ht="60">
      <c r="A209" s="10" t="s">
        <v>385</v>
      </c>
      <c r="B209" s="29" t="s">
        <v>290</v>
      </c>
      <c r="C209" s="12">
        <v>15620</v>
      </c>
      <c r="D209" s="12"/>
      <c r="E209" s="12">
        <f t="shared" si="6"/>
        <v>15620</v>
      </c>
      <c r="F209" s="12">
        <v>15585.89971</v>
      </c>
      <c r="G209" s="30">
        <f t="shared" si="7"/>
        <v>99.8</v>
      </c>
    </row>
    <row r="210" spans="1:7" ht="60">
      <c r="A210" s="10" t="s">
        <v>386</v>
      </c>
      <c r="B210" s="29" t="s">
        <v>290</v>
      </c>
      <c r="C210" s="12">
        <v>3304</v>
      </c>
      <c r="D210" s="12"/>
      <c r="E210" s="12">
        <f t="shared" si="6"/>
        <v>3304</v>
      </c>
      <c r="F210" s="12">
        <v>3275.71</v>
      </c>
      <c r="G210" s="30">
        <f t="shared" si="7"/>
        <v>99.1</v>
      </c>
    </row>
    <row r="211" spans="1:7" ht="90">
      <c r="A211" s="10" t="s">
        <v>291</v>
      </c>
      <c r="B211" s="29" t="s">
        <v>292</v>
      </c>
      <c r="C211" s="12">
        <v>20130</v>
      </c>
      <c r="D211" s="12"/>
      <c r="E211" s="12">
        <f t="shared" si="6"/>
        <v>20130</v>
      </c>
      <c r="F211" s="12">
        <v>20129.577</v>
      </c>
      <c r="G211" s="30">
        <f t="shared" si="7"/>
        <v>100</v>
      </c>
    </row>
    <row r="212" spans="1:7" ht="60">
      <c r="A212" s="10" t="s">
        <v>324</v>
      </c>
      <c r="B212" s="29" t="s">
        <v>321</v>
      </c>
      <c r="C212" s="12">
        <v>403286</v>
      </c>
      <c r="D212" s="12"/>
      <c r="E212" s="12">
        <f t="shared" si="6"/>
        <v>403286</v>
      </c>
      <c r="F212" s="12">
        <v>402486.47405</v>
      </c>
      <c r="G212" s="30">
        <f t="shared" si="7"/>
        <v>99.8</v>
      </c>
    </row>
    <row r="213" spans="1:7" ht="90">
      <c r="A213" s="10" t="s">
        <v>334</v>
      </c>
      <c r="B213" s="29" t="s">
        <v>335</v>
      </c>
      <c r="C213" s="12">
        <v>127527.1</v>
      </c>
      <c r="D213" s="12"/>
      <c r="E213" s="12">
        <f t="shared" si="6"/>
        <v>127527.1</v>
      </c>
      <c r="F213" s="12">
        <v>121447.19184</v>
      </c>
      <c r="G213" s="30">
        <f t="shared" si="7"/>
        <v>95.2</v>
      </c>
    </row>
    <row r="214" spans="1:7" ht="90">
      <c r="A214" s="10" t="s">
        <v>337</v>
      </c>
      <c r="B214" s="29" t="s">
        <v>336</v>
      </c>
      <c r="C214" s="12">
        <v>4020</v>
      </c>
      <c r="D214" s="12"/>
      <c r="E214" s="12">
        <f t="shared" si="6"/>
        <v>4020</v>
      </c>
      <c r="F214" s="12">
        <v>4020</v>
      </c>
      <c r="G214" s="30">
        <f t="shared" si="7"/>
        <v>100</v>
      </c>
    </row>
    <row r="215" spans="1:7" ht="75">
      <c r="A215" s="10" t="s">
        <v>339</v>
      </c>
      <c r="B215" s="29" t="s">
        <v>338</v>
      </c>
      <c r="C215" s="12">
        <v>2969.96</v>
      </c>
      <c r="D215" s="12"/>
      <c r="E215" s="12">
        <f t="shared" si="6"/>
        <v>2969.96</v>
      </c>
      <c r="F215" s="12">
        <v>2969.95973</v>
      </c>
      <c r="G215" s="30">
        <f t="shared" si="7"/>
        <v>100</v>
      </c>
    </row>
    <row r="216" spans="1:7" ht="75">
      <c r="A216" s="10" t="s">
        <v>344</v>
      </c>
      <c r="B216" s="29" t="s">
        <v>342</v>
      </c>
      <c r="C216" s="12">
        <v>688</v>
      </c>
      <c r="D216" s="12"/>
      <c r="E216" s="12">
        <f t="shared" si="6"/>
        <v>688</v>
      </c>
      <c r="F216" s="12">
        <v>687.80852</v>
      </c>
      <c r="G216" s="30">
        <f t="shared" si="7"/>
        <v>100</v>
      </c>
    </row>
    <row r="217" spans="1:7" ht="105">
      <c r="A217" s="10" t="s">
        <v>345</v>
      </c>
      <c r="B217" s="29" t="s">
        <v>343</v>
      </c>
      <c r="C217" s="12">
        <v>318</v>
      </c>
      <c r="D217" s="12"/>
      <c r="E217" s="12">
        <f t="shared" si="6"/>
        <v>318</v>
      </c>
      <c r="F217" s="12">
        <v>318</v>
      </c>
      <c r="G217" s="30">
        <f t="shared" si="7"/>
        <v>100</v>
      </c>
    </row>
    <row r="218" spans="1:7" ht="45">
      <c r="A218" s="10" t="s">
        <v>387</v>
      </c>
      <c r="B218" s="29" t="s">
        <v>388</v>
      </c>
      <c r="C218" s="12">
        <f>SUM(C219:C222)</f>
        <v>128627</v>
      </c>
      <c r="D218" s="12">
        <f>SUM(D219:D222)</f>
        <v>0</v>
      </c>
      <c r="E218" s="12">
        <f t="shared" si="6"/>
        <v>128627</v>
      </c>
      <c r="F218" s="12">
        <f>SUM(F219:F222)</f>
        <v>128627.31520999999</v>
      </c>
      <c r="G218" s="30">
        <f t="shared" si="7"/>
        <v>100</v>
      </c>
    </row>
    <row r="219" spans="1:7" ht="65.25" customHeight="1">
      <c r="A219" s="10" t="s">
        <v>389</v>
      </c>
      <c r="B219" s="29" t="s">
        <v>312</v>
      </c>
      <c r="C219" s="12">
        <v>93000</v>
      </c>
      <c r="D219" s="12"/>
      <c r="E219" s="12">
        <f t="shared" si="6"/>
        <v>93000</v>
      </c>
      <c r="F219" s="12">
        <v>93000</v>
      </c>
      <c r="G219" s="30">
        <f t="shared" si="7"/>
        <v>100</v>
      </c>
    </row>
    <row r="220" spans="1:7" ht="65.25" customHeight="1">
      <c r="A220" s="10" t="s">
        <v>390</v>
      </c>
      <c r="B220" s="29" t="s">
        <v>312</v>
      </c>
      <c r="C220" s="12">
        <v>34899</v>
      </c>
      <c r="D220" s="12"/>
      <c r="E220" s="12">
        <f t="shared" si="6"/>
        <v>34899</v>
      </c>
      <c r="F220" s="12">
        <v>34898.64841</v>
      </c>
      <c r="G220" s="30">
        <f t="shared" si="7"/>
        <v>100</v>
      </c>
    </row>
    <row r="221" spans="1:7" ht="65.25" customHeight="1">
      <c r="A221" s="10" t="s">
        <v>327</v>
      </c>
      <c r="B221" s="29" t="s">
        <v>326</v>
      </c>
      <c r="C221" s="12">
        <v>723</v>
      </c>
      <c r="D221" s="12"/>
      <c r="E221" s="12">
        <f t="shared" si="6"/>
        <v>723</v>
      </c>
      <c r="F221" s="12">
        <v>723.4668</v>
      </c>
      <c r="G221" s="30">
        <f t="shared" si="7"/>
        <v>100.1</v>
      </c>
    </row>
    <row r="222" spans="1:7" ht="65.25" customHeight="1">
      <c r="A222" s="10" t="s">
        <v>351</v>
      </c>
      <c r="B222" s="29" t="s">
        <v>326</v>
      </c>
      <c r="C222" s="12">
        <v>5</v>
      </c>
      <c r="D222" s="12"/>
      <c r="E222" s="12">
        <f t="shared" si="6"/>
        <v>5</v>
      </c>
      <c r="F222" s="12">
        <v>5.2</v>
      </c>
      <c r="G222" s="30">
        <f t="shared" si="7"/>
        <v>104</v>
      </c>
    </row>
    <row r="223" spans="1:7" ht="15.75">
      <c r="A223" s="10" t="s">
        <v>251</v>
      </c>
      <c r="B223" s="29" t="s">
        <v>152</v>
      </c>
      <c r="C223" s="12">
        <f>SUM(C224:C226)</f>
        <v>133978.13330000002</v>
      </c>
      <c r="D223" s="12">
        <f>SUM(D224:D226)</f>
        <v>0</v>
      </c>
      <c r="E223" s="12">
        <f t="shared" si="6"/>
        <v>133978.13330000002</v>
      </c>
      <c r="F223" s="12">
        <f>SUM(F224:F226)</f>
        <v>133922.82278000002</v>
      </c>
      <c r="G223" s="30">
        <f t="shared" si="7"/>
        <v>100</v>
      </c>
    </row>
    <row r="224" spans="1:7" ht="30">
      <c r="A224" s="10" t="s">
        <v>280</v>
      </c>
      <c r="B224" s="29" t="s">
        <v>174</v>
      </c>
      <c r="C224" s="12">
        <v>332.3077</v>
      </c>
      <c r="D224" s="12"/>
      <c r="E224" s="12">
        <f t="shared" si="6"/>
        <v>332.3077</v>
      </c>
      <c r="F224" s="12">
        <v>276.99718</v>
      </c>
      <c r="G224" s="30">
        <f t="shared" si="7"/>
        <v>83.4</v>
      </c>
    </row>
    <row r="225" spans="1:7" ht="30">
      <c r="A225" s="10" t="s">
        <v>289</v>
      </c>
      <c r="B225" s="29" t="s">
        <v>174</v>
      </c>
      <c r="C225" s="12">
        <v>4735.2256</v>
      </c>
      <c r="D225" s="12"/>
      <c r="E225" s="12">
        <f t="shared" si="6"/>
        <v>4735.2256</v>
      </c>
      <c r="F225" s="12">
        <v>4735.2256</v>
      </c>
      <c r="G225" s="30">
        <f t="shared" si="7"/>
        <v>100</v>
      </c>
    </row>
    <row r="226" spans="1:7" ht="30">
      <c r="A226" s="10" t="s">
        <v>173</v>
      </c>
      <c r="B226" s="29" t="s">
        <v>174</v>
      </c>
      <c r="C226" s="12">
        <v>128910.6</v>
      </c>
      <c r="D226" s="12"/>
      <c r="E226" s="12">
        <f t="shared" si="6"/>
        <v>128910.6</v>
      </c>
      <c r="F226" s="12">
        <v>128910.6</v>
      </c>
      <c r="G226" s="30">
        <f t="shared" si="7"/>
        <v>100</v>
      </c>
    </row>
    <row r="227" spans="1:7" ht="75">
      <c r="A227" s="10" t="s">
        <v>391</v>
      </c>
      <c r="B227" s="29" t="s">
        <v>271</v>
      </c>
      <c r="C227" s="12">
        <f>SUM(C228:C232)</f>
        <v>8753.52319</v>
      </c>
      <c r="D227" s="12">
        <f>SUM(D228:D232)</f>
        <v>0</v>
      </c>
      <c r="E227" s="12">
        <f t="shared" si="6"/>
        <v>8753.52319</v>
      </c>
      <c r="F227" s="12">
        <f>SUM(F228:F232)</f>
        <v>8753.52319</v>
      </c>
      <c r="G227" s="30">
        <f t="shared" si="7"/>
        <v>100</v>
      </c>
    </row>
    <row r="228" spans="1:7" ht="40.5" customHeight="1">
      <c r="A228" s="10" t="s">
        <v>392</v>
      </c>
      <c r="B228" s="29" t="s">
        <v>273</v>
      </c>
      <c r="C228" s="12">
        <v>1117.60894</v>
      </c>
      <c r="D228" s="12"/>
      <c r="E228" s="12">
        <f t="shared" si="6"/>
        <v>1117.60894</v>
      </c>
      <c r="F228" s="12">
        <v>1117.60894</v>
      </c>
      <c r="G228" s="30">
        <f t="shared" si="7"/>
        <v>100</v>
      </c>
    </row>
    <row r="229" spans="1:7" ht="40.5" customHeight="1">
      <c r="A229" s="10" t="s">
        <v>393</v>
      </c>
      <c r="B229" s="29" t="s">
        <v>273</v>
      </c>
      <c r="C229" s="12">
        <v>3366.61825</v>
      </c>
      <c r="D229" s="12"/>
      <c r="E229" s="12">
        <f t="shared" si="6"/>
        <v>3366.61825</v>
      </c>
      <c r="F229" s="12">
        <v>3366.61825</v>
      </c>
      <c r="G229" s="30">
        <f t="shared" si="7"/>
        <v>100</v>
      </c>
    </row>
    <row r="230" spans="1:7" ht="45">
      <c r="A230" s="10" t="s">
        <v>394</v>
      </c>
      <c r="B230" s="29" t="s">
        <v>274</v>
      </c>
      <c r="C230" s="12">
        <v>207.01475</v>
      </c>
      <c r="D230" s="12"/>
      <c r="E230" s="12">
        <f t="shared" si="6"/>
        <v>207.01475</v>
      </c>
      <c r="F230" s="12">
        <v>207.01475</v>
      </c>
      <c r="G230" s="30">
        <f t="shared" si="7"/>
        <v>100</v>
      </c>
    </row>
    <row r="231" spans="1:7" ht="30">
      <c r="A231" s="10" t="s">
        <v>395</v>
      </c>
      <c r="B231" s="29" t="s">
        <v>281</v>
      </c>
      <c r="C231" s="12">
        <v>3369</v>
      </c>
      <c r="D231" s="12"/>
      <c r="E231" s="12">
        <f t="shared" si="6"/>
        <v>3369</v>
      </c>
      <c r="F231" s="12">
        <v>3369</v>
      </c>
      <c r="G231" s="30">
        <f t="shared" si="7"/>
        <v>100</v>
      </c>
    </row>
    <row r="232" spans="1:7" ht="30">
      <c r="A232" s="10" t="s">
        <v>396</v>
      </c>
      <c r="B232" s="29" t="s">
        <v>281</v>
      </c>
      <c r="C232" s="12">
        <v>693.28125</v>
      </c>
      <c r="D232" s="12"/>
      <c r="E232" s="12">
        <f t="shared" si="6"/>
        <v>693.28125</v>
      </c>
      <c r="F232" s="12">
        <v>693.28125</v>
      </c>
      <c r="G232" s="30">
        <f t="shared" si="7"/>
        <v>100</v>
      </c>
    </row>
    <row r="233" spans="1:7" ht="49.5" customHeight="1">
      <c r="A233" s="10" t="s">
        <v>283</v>
      </c>
      <c r="B233" s="29" t="s">
        <v>272</v>
      </c>
      <c r="C233" s="12">
        <f>SUM(C234:C237)</f>
        <v>-40138.68045</v>
      </c>
      <c r="D233" s="12">
        <f>SUM(D234:D237)</f>
        <v>0</v>
      </c>
      <c r="E233" s="12">
        <f t="shared" si="6"/>
        <v>-40138.68045</v>
      </c>
      <c r="F233" s="12">
        <f>SUM(F234:F237)</f>
        <v>-40139.51445</v>
      </c>
      <c r="G233" s="30">
        <f t="shared" si="7"/>
        <v>100</v>
      </c>
    </row>
    <row r="234" spans="1:7" ht="75">
      <c r="A234" s="10" t="s">
        <v>397</v>
      </c>
      <c r="B234" s="29" t="s">
        <v>282</v>
      </c>
      <c r="C234" s="12">
        <v>-3436.02436</v>
      </c>
      <c r="D234" s="12"/>
      <c r="E234" s="12">
        <f t="shared" si="6"/>
        <v>-3436.02436</v>
      </c>
      <c r="F234" s="12">
        <v>-3436.02436</v>
      </c>
      <c r="G234" s="30">
        <f t="shared" si="7"/>
        <v>100</v>
      </c>
    </row>
    <row r="235" spans="1:7" ht="50.25" customHeight="1">
      <c r="A235" s="10" t="s">
        <v>398</v>
      </c>
      <c r="B235" s="29" t="s">
        <v>275</v>
      </c>
      <c r="C235" s="12">
        <v>-248.29572</v>
      </c>
      <c r="D235" s="12"/>
      <c r="E235" s="12">
        <f t="shared" si="6"/>
        <v>-248.29572</v>
      </c>
      <c r="F235" s="12">
        <v>-248.29572</v>
      </c>
      <c r="G235" s="30">
        <f t="shared" si="7"/>
        <v>100</v>
      </c>
    </row>
    <row r="236" spans="1:7" ht="50.25" customHeight="1">
      <c r="A236" s="10" t="s">
        <v>399</v>
      </c>
      <c r="B236" s="29" t="s">
        <v>275</v>
      </c>
      <c r="C236" s="12">
        <v>-30744.21181</v>
      </c>
      <c r="D236" s="12"/>
      <c r="E236" s="12">
        <f>C236+D236</f>
        <v>-30744.21181</v>
      </c>
      <c r="F236" s="12">
        <v>-30745.04581</v>
      </c>
      <c r="G236" s="30">
        <f t="shared" si="7"/>
        <v>100</v>
      </c>
    </row>
    <row r="237" spans="1:7" ht="50.25" customHeight="1">
      <c r="A237" s="10" t="s">
        <v>400</v>
      </c>
      <c r="B237" s="29" t="s">
        <v>275</v>
      </c>
      <c r="C237" s="12">
        <v>-5710.14856</v>
      </c>
      <c r="D237" s="12"/>
      <c r="E237" s="12">
        <f>C237+D237</f>
        <v>-5710.14856</v>
      </c>
      <c r="F237" s="12">
        <v>-5710.14856</v>
      </c>
      <c r="G237" s="30">
        <f t="shared" si="7"/>
        <v>100</v>
      </c>
    </row>
    <row r="238" spans="1:7" ht="24" customHeight="1">
      <c r="A238" s="10"/>
      <c r="B238" s="46" t="s">
        <v>13</v>
      </c>
      <c r="C238" s="18">
        <f>C108+C13</f>
        <v>36161522.36077</v>
      </c>
      <c r="D238" s="18">
        <f>D108+D13</f>
        <v>199937.04203</v>
      </c>
      <c r="E238" s="11">
        <f>C238+D238</f>
        <v>36361459.4028</v>
      </c>
      <c r="F238" s="18">
        <f>F108+F13</f>
        <v>36274795.94847</v>
      </c>
      <c r="G238" s="28">
        <f t="shared" si="7"/>
        <v>99.8</v>
      </c>
    </row>
    <row r="239" spans="1:7" ht="15.75">
      <c r="A239" s="22"/>
      <c r="B239" s="23"/>
      <c r="C239" s="24"/>
      <c r="D239" s="24"/>
      <c r="E239" s="22"/>
      <c r="F239" s="25"/>
      <c r="G239" s="47"/>
    </row>
    <row r="240" spans="2:4" ht="12.75">
      <c r="B240" s="7"/>
      <c r="C240" s="8"/>
      <c r="D240" s="8"/>
    </row>
    <row r="241" spans="2:4" ht="12.75">
      <c r="B241" s="7"/>
      <c r="C241" s="8"/>
      <c r="D241" s="8"/>
    </row>
    <row r="242" spans="1:7" s="4" customFormat="1" ht="15.75">
      <c r="A242" s="55" t="s">
        <v>441</v>
      </c>
      <c r="B242" s="55"/>
      <c r="F242" s="8"/>
      <c r="G242" s="8"/>
    </row>
    <row r="243" spans="1:7" s="4" customFormat="1" ht="15.75">
      <c r="A243" s="55" t="s">
        <v>442</v>
      </c>
      <c r="B243" s="55"/>
      <c r="F243" s="48" t="s">
        <v>443</v>
      </c>
      <c r="G243" s="8"/>
    </row>
    <row r="244" spans="1:7" ht="12.75">
      <c r="A244" s="54"/>
      <c r="B244" s="54"/>
      <c r="F244" s="3"/>
      <c r="G244" s="3"/>
    </row>
  </sheetData>
  <sheetProtection/>
  <autoFilter ref="A12:G239"/>
  <mergeCells count="11">
    <mergeCell ref="A244:B244"/>
    <mergeCell ref="A242:B242"/>
    <mergeCell ref="A243:B243"/>
    <mergeCell ref="G10:G11"/>
    <mergeCell ref="E10:E11"/>
    <mergeCell ref="F10:F11"/>
    <mergeCell ref="A8:G8"/>
    <mergeCell ref="C10:C11"/>
    <mergeCell ref="D10:D11"/>
    <mergeCell ref="B10:B11"/>
    <mergeCell ref="A10:A11"/>
  </mergeCells>
  <conditionalFormatting sqref="G1:G65536">
    <cfRule type="containsErrors" priority="1" dxfId="1" stopIfTrue="1">
      <formula>ISERROR(G1)</formula>
    </cfRule>
  </conditionalFormatting>
  <hyperlinks>
    <hyperlink ref="B120" r:id="rId1" display="consultantplus://offline/ref=5948FCC1EAA9EC899B0F03F9F744DC2C966F4497524516820C92F3C97B33B41DE8FD78D62DFA2C2CEFA29AAE8BC948C95B8C7F16A2E54EAED2qCM"/>
  </hyperlinks>
  <printOptions/>
  <pageMargins left="0.48" right="0.1968503937007874" top="0.5511811023622047" bottom="0.5511811023622047" header="0.11811023622047245" footer="0.11811023622047245"/>
  <pageSetup fitToHeight="0" fitToWidth="1" horizontalDpi="300" verticalDpi="300" orientation="portrait" paperSize="9" scale="67" r:id="rId2"/>
  <headerFooter differentFirst="1">
    <oddHeader>&amp;C&amp;P</oddHeader>
  </headerFooter>
  <rowBreaks count="3" manualBreakCount="3">
    <brk id="32" max="6" man="1"/>
    <brk id="48" max="6" man="1"/>
    <brk id="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2023-04-07T09:09:33Z</cp:lastPrinted>
  <dcterms:created xsi:type="dcterms:W3CDTF">2004-10-05T07:40:56Z</dcterms:created>
  <dcterms:modified xsi:type="dcterms:W3CDTF">2023-04-07T09:11:35Z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